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ug 20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<sst xmlns="http://schemas.openxmlformats.org/spreadsheetml/2006/main" count="363" uniqueCount="62">
  <si>
    <t xml:space="preserve"> gas naturale</t>
  </si>
  <si>
    <t xml:space="preserve">Condizioni economiche del Servizio di tutela della vulnerabilità</t>
  </si>
  <si>
    <t xml:space="preserve"> Valori al netto delle imposte</t>
  </si>
  <si>
    <t xml:space="preserve"> Queste tabelle sono pubblicate solo a scopo informativo. Il valore dei corrispettivi approvati dall'Autorità risulta esclusivamente dai provvedimenti pubblicati su arera.it</t>
  </si>
  <si>
    <t xml:space="preserve">Luglio 2025</t>
  </si>
  <si>
    <t xml:space="preserve">Per visualizzare in dettaglio le componenti di prezzo, cliccare su "+" sopra le colonne F, O, S</t>
  </si>
  <si>
    <t xml:space="preserve">CLIENTI VULNERABILI</t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</si>
  <si>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Vendita:</t>
    </r>
    <r>
      <rPr>
        <sz val="10"/>
        <color theme="4" tint="-0.5"/>
        <rFont val="Calibri"/>
        <family val="2"/>
        <charset val="1"/>
      </rPr>
      <t xml:space="preserve"> materia prima gas (C</t>
    </r>
    <r>
      <rPr>
        <sz val="8"/>
        <color theme="4" tint="-0.5"/>
        <rFont val="Calibri"/>
        <family val="2"/>
        <charset val="1"/>
      </rPr>
      <t xml:space="preserve">MEMm</t>
    </r>
    <r>
      <rPr>
        <sz val="10"/>
        <color theme="4" tint="-0.5"/>
        <rFont val="Calibri"/>
        <family val="2"/>
        <charset val="1"/>
      </rPr>
      <t xml:space="preserve">), approvvigionamento (CCR), commercializzazione al dettaglio (QVD)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</si>
  <si>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Servizi di rete:</t>
    </r>
    <r>
      <rPr>
        <sz val="10"/>
        <color theme="4" tint="-0.5"/>
        <rFont val="Calibri"/>
        <family val="2"/>
        <charset val="1"/>
      </rPr>
      <t xml:space="preserve"> distribuzione e misura (τ1, τ3), trasporto (QT), qualità (RS), perequazione (UG1), affidamento distributori gas (ST, VR), compensazione aree di nuova metanizzazione (CE)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</si>
  <si>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Oneri di sistema</t>
    </r>
    <r>
      <rPr>
        <sz val="10"/>
        <color theme="4" tint="-0.5"/>
        <rFont val="Calibri"/>
        <family val="2"/>
        <charset val="1"/>
      </rPr>
      <t xml:space="preserve">: risparmio energetico (RE), compensazione quota commercializzazione (UG2), recupero morosità (UG3)</t>
    </r>
  </si>
  <si>
    <t xml:space="preserve">coefficiente P (GJ/smc):</t>
  </si>
  <si>
    <t xml:space="preserve">Inserite qui sopra il valore del coefficiente P indicato in bolletta per visualizzare i prezzi unitari fatturati per i consumi del periodo 1 - 31 luglio 2025</t>
  </si>
  <si>
    <t xml:space="preserve"> Valle d'Aosta, Piemonte, Liguria</t>
  </si>
  <si>
    <t xml:space="preserve">Clienti vulnerabili</t>
  </si>
  <si>
    <t xml:space="preserve">Vendita</t>
  </si>
  <si>
    <t xml:space="preserve">Servizi di rete</t>
  </si>
  <si>
    <t xml:space="preserve">Oneri di sistema</t>
  </si>
  <si>
    <t xml:space="preserve">TOTALE</t>
  </si>
  <si>
    <t xml:space="preserve">Ambito nord occidentale</t>
  </si>
  <si>
    <r>
      <rPr>
        <i val="true"/>
        <sz val="10"/>
        <color theme="4" tint="-0.5"/>
        <rFont val="Calibri"/>
        <family val="2"/>
        <charset val="1"/>
      </rPr>
      <t xml:space="preserve">C</t>
    </r>
    <r>
      <rPr>
        <i val="true"/>
        <sz val="8"/>
        <color theme="4" tint="-0.5"/>
        <rFont val="Calibri"/>
        <family val="2"/>
        <charset val="1"/>
      </rPr>
      <t xml:space="preserve">MEMm</t>
    </r>
  </si>
  <si>
    <t xml:space="preserve">CCR</t>
  </si>
  <si>
    <t xml:space="preserve">QVD</t>
  </si>
  <si>
    <t xml:space="preserve">τ1</t>
  </si>
  <si>
    <t xml:space="preserve">τ3</t>
  </si>
  <si>
    <t xml:space="preserve">QT</t>
  </si>
  <si>
    <t xml:space="preserve">RS</t>
  </si>
  <si>
    <t xml:space="preserve">UG1</t>
  </si>
  <si>
    <t xml:space="preserve">ST</t>
  </si>
  <si>
    <t xml:space="preserve">VR</t>
  </si>
  <si>
    <t xml:space="preserve">CE</t>
  </si>
  <si>
    <t xml:space="preserve">RE</t>
  </si>
  <si>
    <t xml:space="preserve">UG2</t>
  </si>
  <si>
    <t xml:space="preserve">UG3</t>
  </si>
  <si>
    <t xml:space="preserve">Quota energia (euro/Smc)</t>
  </si>
  <si>
    <t xml:space="preserve">consumo Smc/anno: da 0 a 120</t>
  </si>
  <si>
    <t xml:space="preserve">- </t>
  </si>
  <si>
    <t xml:space="preserve">da 121 a 480</t>
  </si>
  <si>
    <t xml:space="preserve">da 481 a 1.560</t>
  </si>
  <si>
    <t xml:space="preserve">da 1.561 a 5.000</t>
  </si>
  <si>
    <t xml:space="preserve">da 5.001 a 80.000</t>
  </si>
  <si>
    <t xml:space="preserve">da 80.001 a 200.000</t>
  </si>
  <si>
    <t xml:space="preserve">Quota fissa (euro/anno)</t>
  </si>
  <si>
    <t xml:space="preserve">portata contatore: classe fino a G6 *</t>
  </si>
  <si>
    <t xml:space="preserve">classe da G10 a G40</t>
  </si>
  <si>
    <t xml:space="preserve">classe oltre G40</t>
  </si>
  <si>
    <t xml:space="preserve">Sconto bolletta elettronica</t>
  </si>
  <si>
    <t xml:space="preserve">Ai clienti che ricevono la bolletta in formato elettronico e la pagano con addebito automatico è applicato uno sconto di 5,40 euro/anno.</t>
  </si>
  <si>
    <t xml:space="preserve">* Le utenze domestiche sono normalmente dotate di contatori di classe fino a G6</t>
  </si>
  <si>
    <t xml:space="preserve"> Lombardia, Trentino-Alto Adige, Veneto, Friuli-Venezia Giulia, Emilia-Romagna</t>
  </si>
  <si>
    <t xml:space="preserve">Ambito nord orientale</t>
  </si>
  <si>
    <t xml:space="preserve"> Toscana, Umbria, Marche</t>
  </si>
  <si>
    <t xml:space="preserve">Ambito centrale</t>
  </si>
  <si>
    <t xml:space="preserve"> Abruzzo, Molise, Puglia, Basilicata</t>
  </si>
  <si>
    <t xml:space="preserve">Ambito centro-sud orientale</t>
  </si>
  <si>
    <t xml:space="preserve"> Lazio, Campania</t>
  </si>
  <si>
    <t xml:space="preserve">Ambito centro-sud occidentale</t>
  </si>
  <si>
    <t xml:space="preserve"> Calabria, Sicilia</t>
  </si>
  <si>
    <t xml:space="preserve">Ambito meridionale</t>
  </si>
  <si>
    <t xml:space="preserve"> Sardegna</t>
  </si>
  <si>
    <t xml:space="preserve">Ambito Sardegna</t>
  </si>
  <si>
    <t xml:space="preserve">Cmem</t>
  </si>
  <si>
    <t xml:space="preserve">GS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</si>
</sst>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_-;\-* #,##0_-;_-* \-_-;_-@_-"/>
    <numFmt numFmtId="166" formatCode="@"/>
    <numFmt numFmtId="167" formatCode="0.00"/>
    <numFmt numFmtId="168" formatCode="#,##0.000000_ ;\-#,##0.000000\ "/>
    <numFmt numFmtId="169" formatCode="#,##0.000000"/>
    <numFmt numFmtId="170" formatCode="#,##0.000000_ ;[RED]\-#,##0.000000\ "/>
    <numFmt numFmtId="171" formatCode="#,##0.00_ ;\-#,##0.00\ "/>
    <numFmt numFmtId="172" formatCode="#,##0.00"/>
    <numFmt numFmtId="173" formatCode="0.000000_ ;\-0.000000\ "/>
    <numFmt numFmtId="174" formatCode="0.000000"/>
  </numFmts>
  <fonts count="3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name val="Calibri"/>
      <family val="2"/>
      <charset val="1"/>
    </font>
    <font>
      <sz val="10"/>
      <color theme="0" tint="-0.5"/>
      <name val="Calibri"/>
      <family val="2"/>
      <charset val="1"/>
    </font>
    <font>
      <sz val="10"/>
      <color theme="4" tint="-0.5"/>
      <name val="Calibri"/>
      <family val="2"/>
      <charset val="1"/>
    </font>
    <font>
      <b val="true"/>
      <sz val="14"/>
      <color theme="4" tint="-0.5"/>
      <name val="Calibri"/>
      <family val="2"/>
      <charset val="1"/>
    </font>
    <font>
      <i val="true"/>
      <sz val="10"/>
      <color theme="4" tint="-0.5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2"/>
      <color theme="0"/>
      <name val="Calibri"/>
      <family val="2"/>
      <charset val="1"/>
    </font>
    <font>
      <b val="true"/>
      <i val="true"/>
      <sz val="10"/>
      <color theme="9" tint="-0.25"/>
      <name val="Calibri"/>
      <family val="2"/>
      <charset val="1"/>
    </font>
    <font>
      <u val="single"/>
      <sz val="10"/>
      <color theme="10"/>
      <name val="Arial"/>
      <family val="2"/>
      <charset val="1"/>
    </font>
    <font>
      <b val="true"/>
      <sz val="10"/>
      <color theme="4" tint="-0.5"/>
      <name val="Calibri"/>
      <family val="2"/>
      <charset val="1"/>
    </font>
    <font>
      <sz val="8"/>
      <color theme="4" tint="-0.5"/>
      <name val="Calibri"/>
      <family val="2"/>
      <charset val="1"/>
    </font>
    <font>
      <sz val="9"/>
      <color theme="4" tint="-0.5"/>
      <name val="Calibri"/>
      <family val="2"/>
      <charset val="1"/>
    </font>
    <font>
      <b val="true"/>
      <sz val="10"/>
      <name val="Calibri"/>
      <family val="2"/>
      <charset val="1"/>
    </font>
    <font>
      <sz val="11"/>
      <color theme="4" tint="-0.5"/>
      <name val="Calibri"/>
      <family val="2"/>
      <charset val="1"/>
    </font>
    <font>
      <b val="true"/>
      <sz val="11"/>
      <color theme="4" tint="-0.5"/>
      <name val="Calibri"/>
      <family val="2"/>
      <charset val="1"/>
    </font>
    <font>
      <b val="true"/>
      <sz val="12"/>
      <color theme="4" tint="-0.5"/>
      <name val="Calibri"/>
      <family val="2"/>
      <charset val="1"/>
    </font>
    <font>
      <b val="true"/>
      <sz val="10"/>
      <color rgb="FF0000FF"/>
      <name val="Calibri"/>
      <family val="2"/>
      <charset val="1"/>
    </font>
    <font>
      <b val="true"/>
      <sz val="14"/>
      <color theme="9" tint="-0.25"/>
      <name val="Calibri"/>
      <family val="2"/>
      <charset val="1"/>
    </font>
    <font>
      <i val="true"/>
      <sz val="8"/>
      <color theme="4" tint="-0.5"/>
      <name val="Calibri"/>
      <family val="2"/>
      <charset val="1"/>
    </font>
    <font>
      <b val="true"/>
      <sz val="9"/>
      <color theme="4" tint="-0.5"/>
      <name val="Calibri"/>
      <family val="2"/>
      <charset val="1"/>
    </font>
    <font>
      <i val="true"/>
      <sz val="9"/>
      <color theme="4" tint="-0.5"/>
      <name val="Calibri"/>
      <family val="2"/>
      <charset val="1"/>
    </font>
    <font>
      <b val="true"/>
      <i val="true"/>
      <sz val="10"/>
      <color theme="4" tint="-0.5"/>
      <name val="Calibri"/>
      <family val="2"/>
      <charset val="1"/>
    </font>
    <font>
      <b val="true"/>
      <sz val="11"/>
      <name val="Calibri"/>
      <family val="2"/>
      <charset val="1"/>
    </font>
    <font>
      <i val="true"/>
      <sz val="9"/>
      <color theme="0" tint="-0.5"/>
      <name val="Calibri"/>
      <family val="2"/>
      <charset val="1"/>
    </font>
    <font>
      <sz val="10"/>
      <color theme="0"/>
      <name val="Calibri"/>
      <family val="2"/>
      <charset val="1"/>
    </font>
    <font>
      <b val="true"/>
      <i val="true"/>
      <sz val="10"/>
      <color theme="0"/>
      <name val="Calibri"/>
      <family val="2"/>
      <charset val="1"/>
    </font>
    <font>
      <i val="true"/>
      <sz val="10"/>
      <color theme="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BE5A08"/>
        <bgColor rgb="FFE46C0A"/>
      </patternFill>
    </fill>
    <fill>
      <patternFill patternType="solid">
        <fgColor rgb="FFFBD5B5"/>
        <bgColor rgb="FFFDEADA"/>
      </patternFill>
    </fill>
    <fill>
      <patternFill patternType="solid">
        <fgColor theme="9" tint="0.7999"/>
        <bgColor rgb="FF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11" fillId="3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1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3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4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8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0" fillId="4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7" fillId="5" borderId="5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6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7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8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8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2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0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4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6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1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3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1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5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7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2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2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5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5" borderId="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3" fillId="2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5" fillId="2" borderId="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6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7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2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72" fontId="7" fillId="2" borderId="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1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6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16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7" fillId="2" borderId="14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6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28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2" borderId="9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4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5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2" borderId="0" xfId="24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31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2" borderId="0" xfId="24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=C:\WINNT35\SYSTEM32\COMMAND.COM" xfId="21"/>
    <cellStyle name="Migliaia [0] 2" xfId="22"/>
    <cellStyle name="Normal 2" xfId="23"/>
    <cellStyle name="Normale 2" xfId="24"/>
    <cellStyle name="Normale 3" xfId="2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D5B5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BE5A08"/>
      <rgbColor rgb="FF993366"/>
      <rgbColor rgb="FF333399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U2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8359375" defaultRowHeight="12.75" customHeight="true" zeroHeight="false" outlineLevelRow="0" outlineLevelCol="1"/>
  <cols>
    <col collapsed="false" customWidth="true" hidden="false" outlineLevel="0" max="1" min="1" style="1" width="1.63"/>
    <col collapsed="false" customWidth="true" hidden="false" outlineLevel="0" max="2" min="2" style="1" width="28.63"/>
    <col collapsed="false" customWidth="true" hidden="true" outlineLevel="1" max="5" min="3" style="1" width="8.63"/>
    <col collapsed="false" customWidth="true" hidden="false" outlineLevel="0" max="6" min="6" style="1" width="15.63"/>
    <col collapsed="false" customWidth="true" hidden="true" outlineLevel="1" max="14" min="7" style="1" width="8.63"/>
    <col collapsed="false" customWidth="true" hidden="false" outlineLevel="0" max="15" min="15" style="1" width="15.63"/>
    <col collapsed="false" customWidth="true" hidden="true" outlineLevel="1" max="18" min="16" style="1" width="8.63"/>
    <col collapsed="false" customWidth="true" hidden="false" outlineLevel="0" max="19" min="19" style="1" width="15.63"/>
    <col collapsed="false" customWidth="true" hidden="false" outlineLevel="0" max="20" min="20" style="1" width="13.63"/>
    <col collapsed="false" customWidth="true" hidden="false" outlineLevel="0" max="21" min="21" style="1" width="9.45"/>
    <col collapsed="false" customWidth="false" hidden="false" outlineLevel="0" max="28" min="22" style="1" width="9.18"/>
    <col collapsed="false" customWidth="false" hidden="false" outlineLevel="0" max="35" min="29" style="2" width="9.18"/>
    <col collapsed="false" customWidth="false" hidden="false" outlineLevel="0" max="16384" min="36" style="1" width="9.18"/>
  </cols>
  <sheetData>
    <row r="1" s="3" customFormat="true" ht="12.75" hidden="false" customHeight="false" outlineLevel="0" collapsed="false">
      <c r="B1" s="3" t="s">
        <v>0</v>
      </c>
    </row>
    <row r="2" s="3" customFormat="true" ht="15" hidden="false" customHeight="true" outlineLevel="0" collapsed="false">
      <c r="B2" s="4" t="s">
        <v>1</v>
      </c>
      <c r="C2" s="4"/>
      <c r="D2" s="4"/>
      <c r="E2" s="4"/>
    </row>
    <row r="3" s="3" customFormat="true" ht="15" hidden="false" customHeight="true" outlineLevel="0" collapsed="false">
      <c r="B3" s="5" t="s">
        <v>2</v>
      </c>
      <c r="C3" s="4"/>
      <c r="D3" s="4"/>
      <c r="E3" s="4"/>
    </row>
    <row r="4" s="3" customFormat="true" ht="15" hidden="false" customHeight="true" outlineLevel="0" collapsed="false">
      <c r="B4" s="6" t="s">
        <v>3</v>
      </c>
      <c r="C4" s="4"/>
      <c r="D4" s="4"/>
      <c r="E4" s="4"/>
    </row>
    <row r="5" customFormat="false" ht="15" hidden="false" customHeight="true" outlineLevel="0" collapsed="false">
      <c r="B5" s="7"/>
      <c r="C5" s="7"/>
      <c r="D5" s="7"/>
      <c r="E5" s="7"/>
    </row>
    <row r="6" customFormat="false" ht="15" hidden="false" customHeight="true" outlineLevel="0" collapsed="false">
      <c r="B6" s="8" t="s">
        <v>4</v>
      </c>
      <c r="C6" s="7"/>
      <c r="D6" s="7"/>
      <c r="E6" s="7"/>
      <c r="O6" s="9" t="s">
        <v>5</v>
      </c>
    </row>
    <row r="7" customFormat="false" ht="15" hidden="false" customHeight="true" outlineLevel="0" collapsed="false">
      <c r="B7" s="10"/>
      <c r="C7" s="7"/>
      <c r="D7" s="7"/>
      <c r="E7" s="7"/>
    </row>
    <row r="8" customFormat="false" ht="15" hidden="false" customHeight="true" outlineLevel="0" collapsed="false">
      <c r="B8" s="11" t="s">
        <v>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2"/>
    </row>
    <row r="9" s="3" customFormat="true" ht="12.75" hidden="false" customHeight="true" outlineLevel="0" collapsed="false">
      <c r="B9" s="13" t="s">
        <v>7</v>
      </c>
      <c r="C9" s="5"/>
      <c r="D9" s="5"/>
      <c r="E9" s="5"/>
      <c r="F9" s="14"/>
      <c r="G9" s="14"/>
      <c r="H9" s="14"/>
      <c r="I9" s="14"/>
      <c r="J9" s="14"/>
      <c r="K9" s="14"/>
      <c r="L9" s="14"/>
      <c r="M9" s="14"/>
      <c r="N9" s="14"/>
      <c r="P9" s="14"/>
      <c r="Q9" s="14"/>
      <c r="R9" s="14"/>
      <c r="S9" s="14"/>
    </row>
    <row r="10" s="3" customFormat="true" ht="12.75" hidden="false" customHeight="true" outlineLevel="0" collapsed="false">
      <c r="B10" s="15" t="s">
        <v>8</v>
      </c>
      <c r="C10" s="16"/>
      <c r="D10" s="16"/>
      <c r="E10" s="16"/>
      <c r="F10" s="17"/>
      <c r="G10" s="17"/>
      <c r="H10" s="17"/>
      <c r="I10" s="17"/>
      <c r="J10" s="17"/>
      <c r="K10" s="17"/>
      <c r="L10" s="17"/>
      <c r="M10" s="17"/>
      <c r="N10" s="17"/>
      <c r="P10" s="17"/>
      <c r="Q10" s="17"/>
      <c r="R10" s="17"/>
      <c r="S10" s="17"/>
    </row>
    <row r="11" s="3" customFormat="true" ht="12.75" hidden="false" customHeight="true" outlineLevel="0" collapsed="false">
      <c r="B11" s="18" t="s">
        <v>9</v>
      </c>
      <c r="C11" s="19"/>
      <c r="D11" s="19"/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1"/>
      <c r="P11" s="20"/>
      <c r="Q11" s="20"/>
      <c r="R11" s="20"/>
      <c r="S11" s="20"/>
    </row>
    <row r="12" s="1" customFormat="true" ht="12.75" hidden="false" customHeight="true" outlineLevel="0" collapsed="false">
      <c r="B12" s="22"/>
      <c r="C12" s="22"/>
      <c r="D12" s="22"/>
      <c r="E12" s="22"/>
      <c r="F12" s="23"/>
      <c r="G12" s="23"/>
      <c r="H12" s="23"/>
      <c r="I12" s="23"/>
      <c r="J12" s="23"/>
      <c r="K12" s="23"/>
      <c r="L12" s="23"/>
      <c r="M12" s="23"/>
      <c r="N12" s="23"/>
      <c r="P12" s="23"/>
      <c r="Q12" s="23"/>
      <c r="R12" s="23"/>
      <c r="S12" s="23"/>
    </row>
    <row r="13" customFormat="false" ht="12.75" hidden="false" customHeight="true" outlineLevel="0" collapsed="false"/>
    <row r="14" s="24" customFormat="true" ht="15" hidden="false" customHeight="true" outlineLevel="0" collapsed="false">
      <c r="B14" s="25" t="s">
        <v>10</v>
      </c>
      <c r="C14" s="26"/>
      <c r="D14" s="26"/>
      <c r="E14" s="26"/>
      <c r="O14" s="27"/>
      <c r="T14" s="28"/>
    </row>
    <row r="15" s="24" customFormat="true" ht="15" hidden="false" customHeight="true" outlineLevel="0" collapsed="false">
      <c r="B15" s="29" t="n">
        <v>0.03852</v>
      </c>
      <c r="C15" s="26"/>
      <c r="D15" s="26"/>
      <c r="E15" s="26"/>
      <c r="O15" s="27"/>
      <c r="T15" s="28"/>
    </row>
    <row r="16" s="24" customFormat="true" ht="15" hidden="false" customHeight="true" outlineLevel="0" collapsed="false">
      <c r="B16" s="30" t="s">
        <v>11</v>
      </c>
      <c r="C16" s="26"/>
      <c r="D16" s="26"/>
      <c r="E16" s="26"/>
      <c r="O16" s="27"/>
      <c r="T16" s="28"/>
    </row>
    <row r="17" customFormat="false" ht="13.5" hidden="false" customHeight="true" outlineLevel="0" collapsed="false">
      <c r="B17" s="31"/>
      <c r="C17" s="31"/>
      <c r="D17" s="31"/>
      <c r="E17" s="31"/>
      <c r="O17" s="32"/>
      <c r="T17" s="32"/>
    </row>
    <row r="18" customFormat="false" ht="24" hidden="false" customHeight="true" outlineLevel="0" collapsed="false">
      <c r="B18" s="33" t="s">
        <v>12</v>
      </c>
      <c r="C18" s="31"/>
      <c r="D18" s="31"/>
      <c r="E18" s="31"/>
      <c r="O18" s="32"/>
      <c r="T18" s="32"/>
    </row>
    <row r="19" s="3" customFormat="true" ht="15" hidden="false" customHeight="true" outlineLevel="0" collapsed="false">
      <c r="B19" s="34" t="s">
        <v>13</v>
      </c>
      <c r="C19" s="35"/>
      <c r="D19" s="36"/>
      <c r="E19" s="36"/>
      <c r="F19" s="37" t="s">
        <v>14</v>
      </c>
      <c r="G19" s="38"/>
      <c r="H19" s="39"/>
      <c r="I19" s="39"/>
      <c r="J19" s="39"/>
      <c r="K19" s="39"/>
      <c r="L19" s="39"/>
      <c r="M19" s="39"/>
      <c r="N19" s="39"/>
      <c r="O19" s="37" t="s">
        <v>15</v>
      </c>
      <c r="P19" s="38"/>
      <c r="Q19" s="39"/>
      <c r="R19" s="39"/>
      <c r="S19" s="37" t="s">
        <v>16</v>
      </c>
      <c r="T19" s="40" t="s">
        <v>17</v>
      </c>
    </row>
    <row r="20" s="3" customFormat="true" ht="15" hidden="false" customHeight="true" outlineLevel="0" collapsed="false">
      <c r="B20" s="41" t="s">
        <v>18</v>
      </c>
      <c r="C20" s="42"/>
      <c r="D20" s="43"/>
      <c r="E20" s="43"/>
      <c r="F20" s="37"/>
      <c r="G20" s="44"/>
      <c r="O20" s="37"/>
      <c r="P20" s="44"/>
      <c r="S20" s="37"/>
      <c r="T20" s="40"/>
    </row>
    <row r="21" s="45" customFormat="true" ht="15" hidden="false" customHeight="true" outlineLevel="0" collapsed="false">
      <c r="B21" s="46" t="s">
        <v>4</v>
      </c>
      <c r="C21" s="47" t="s">
        <v>19</v>
      </c>
      <c r="D21" s="47" t="s">
        <v>20</v>
      </c>
      <c r="E21" s="47" t="s">
        <v>21</v>
      </c>
      <c r="F21" s="37"/>
      <c r="G21" s="48" t="s">
        <v>22</v>
      </c>
      <c r="H21" s="48" t="s">
        <v>23</v>
      </c>
      <c r="I21" s="49" t="s">
        <v>24</v>
      </c>
      <c r="J21" s="48" t="s">
        <v>25</v>
      </c>
      <c r="K21" s="48" t="s">
        <v>26</v>
      </c>
      <c r="L21" s="48" t="s">
        <v>27</v>
      </c>
      <c r="M21" s="50" t="s">
        <v>28</v>
      </c>
      <c r="N21" s="48" t="s">
        <v>29</v>
      </c>
      <c r="O21" s="37"/>
      <c r="P21" s="48" t="s">
        <v>30</v>
      </c>
      <c r="Q21" s="48" t="s">
        <v>31</v>
      </c>
      <c r="R21" s="48" t="s">
        <v>32</v>
      </c>
      <c r="S21" s="37"/>
      <c r="T21" s="40"/>
    </row>
    <row r="22" s="3" customFormat="true" ht="12.75" hidden="false" customHeight="true" outlineLevel="0" collapsed="false">
      <c r="B22" s="51" t="s">
        <v>33</v>
      </c>
      <c r="C22" s="52"/>
      <c r="D22" s="52"/>
      <c r="E22" s="52"/>
      <c r="F22" s="53"/>
      <c r="G22" s="54"/>
      <c r="H22" s="55"/>
      <c r="I22" s="55"/>
      <c r="J22" s="55"/>
      <c r="K22" s="55"/>
      <c r="L22" s="55"/>
      <c r="M22" s="56"/>
      <c r="N22" s="54"/>
      <c r="O22" s="57"/>
      <c r="P22" s="55"/>
      <c r="Q22" s="54"/>
      <c r="R22" s="58"/>
      <c r="S22" s="58"/>
      <c r="T22" s="59"/>
    </row>
    <row r="23" s="3" customFormat="true" ht="12.75" hidden="false" customHeight="true" outlineLevel="0" collapsed="false">
      <c r="B23" s="60" t="s">
        <v>34</v>
      </c>
      <c r="C23" s="61" t="n">
        <f aca="false">ROUND(B15*C171,6)</f>
        <v>0.392478</v>
      </c>
      <c r="D23" s="61" t="n">
        <f aca="false">ROUND(B15*C172,6)</f>
        <v>0.033816</v>
      </c>
      <c r="E23" s="61" t="n">
        <f aca="false">C173</f>
        <v>0.007946</v>
      </c>
      <c r="F23" s="62" t="n">
        <f aca="false">SUM(C23:E28)</f>
        <v>0.43424</v>
      </c>
      <c r="G23" s="61" t="s">
        <v>35</v>
      </c>
      <c r="H23" s="63" t="n">
        <f aca="false">C178</f>
        <v>0</v>
      </c>
      <c r="I23" s="61" t="n">
        <f aca="false">ROUND(B15*C184,6)</f>
        <v>0.074361</v>
      </c>
      <c r="J23" s="61" t="n">
        <f aca="false">C185</f>
        <v>0.001186</v>
      </c>
      <c r="K23" s="61" t="n">
        <f aca="false">C186</f>
        <v>0.034837</v>
      </c>
      <c r="L23" s="61" t="s">
        <v>35</v>
      </c>
      <c r="M23" s="64" t="s">
        <v>35</v>
      </c>
      <c r="N23" s="61" t="s">
        <v>35</v>
      </c>
      <c r="O23" s="57" t="n">
        <f aca="false">H23+I23+J23+K23</f>
        <v>0.110384</v>
      </c>
      <c r="P23" s="61" t="n">
        <f aca="false">C192</f>
        <v>0.029417</v>
      </c>
      <c r="Q23" s="65" t="n">
        <f aca="false">C193</f>
        <v>0</v>
      </c>
      <c r="R23" s="61" t="n">
        <f aca="false">C199</f>
        <v>0.007292</v>
      </c>
      <c r="S23" s="53" t="n">
        <f aca="false">+P23+Q23+R23</f>
        <v>0.036709</v>
      </c>
      <c r="T23" s="66" t="n">
        <f aca="false">F23+O23+S23</f>
        <v>0.581333</v>
      </c>
      <c r="U23" s="67"/>
    </row>
    <row r="24" s="3" customFormat="true" ht="12.75" hidden="false" customHeight="true" outlineLevel="0" collapsed="false">
      <c r="B24" s="60" t="s">
        <v>36</v>
      </c>
      <c r="C24" s="61"/>
      <c r="D24" s="61"/>
      <c r="E24" s="61"/>
      <c r="F24" s="62"/>
      <c r="G24" s="61"/>
      <c r="H24" s="63" t="n">
        <f aca="false">C179</f>
        <v>0.097673</v>
      </c>
      <c r="I24" s="61"/>
      <c r="J24" s="61"/>
      <c r="K24" s="61"/>
      <c r="L24" s="61"/>
      <c r="M24" s="64"/>
      <c r="N24" s="61"/>
      <c r="O24" s="57" t="n">
        <f aca="false">H24+I23+J23+K23</f>
        <v>0.208057</v>
      </c>
      <c r="P24" s="61"/>
      <c r="Q24" s="65" t="n">
        <f aca="false">C194</f>
        <v>0.0496</v>
      </c>
      <c r="R24" s="61"/>
      <c r="S24" s="53" t="n">
        <f aca="false">+P23+Q24+R23</f>
        <v>0.086309</v>
      </c>
      <c r="T24" s="66" t="n">
        <f aca="false">F23+O24+S24</f>
        <v>0.728606</v>
      </c>
      <c r="U24" s="67"/>
    </row>
    <row r="25" s="3" customFormat="true" ht="12.75" hidden="false" customHeight="true" outlineLevel="0" collapsed="false">
      <c r="B25" s="60" t="s">
        <v>37</v>
      </c>
      <c r="C25" s="61"/>
      <c r="D25" s="61"/>
      <c r="E25" s="61"/>
      <c r="F25" s="62"/>
      <c r="G25" s="61"/>
      <c r="H25" s="63" t="n">
        <f aca="false">C180</f>
        <v>0.089398</v>
      </c>
      <c r="I25" s="61"/>
      <c r="J25" s="61"/>
      <c r="K25" s="61"/>
      <c r="L25" s="61"/>
      <c r="M25" s="64"/>
      <c r="N25" s="61"/>
      <c r="O25" s="57" t="n">
        <f aca="false">H25+I23+J23+K23</f>
        <v>0.199782</v>
      </c>
      <c r="P25" s="61"/>
      <c r="Q25" s="65" t="n">
        <f aca="false">C195</f>
        <v>0.0293</v>
      </c>
      <c r="R25" s="61"/>
      <c r="S25" s="53" t="n">
        <f aca="false">+P23+Q25+R23</f>
        <v>0.066009</v>
      </c>
      <c r="T25" s="66" t="n">
        <f aca="false">F23+O25+S25</f>
        <v>0.700031</v>
      </c>
      <c r="U25" s="67"/>
    </row>
    <row r="26" s="3" customFormat="true" ht="12.75" hidden="false" customHeight="true" outlineLevel="0" collapsed="false">
      <c r="B26" s="60" t="s">
        <v>38</v>
      </c>
      <c r="C26" s="61"/>
      <c r="D26" s="61"/>
      <c r="E26" s="61"/>
      <c r="F26" s="62"/>
      <c r="G26" s="61"/>
      <c r="H26" s="63" t="n">
        <f aca="false">C181</f>
        <v>0.089774</v>
      </c>
      <c r="I26" s="61"/>
      <c r="J26" s="61"/>
      <c r="K26" s="61"/>
      <c r="L26" s="61"/>
      <c r="M26" s="64"/>
      <c r="N26" s="61"/>
      <c r="O26" s="57" t="n">
        <f aca="false">H26+I23+J23+K23</f>
        <v>0.200158</v>
      </c>
      <c r="P26" s="61"/>
      <c r="Q26" s="65" t="n">
        <f aca="false">C196</f>
        <v>0.0237</v>
      </c>
      <c r="R26" s="61"/>
      <c r="S26" s="53" t="n">
        <f aca="false">+P23+Q26+R23</f>
        <v>0.060409</v>
      </c>
      <c r="T26" s="66" t="n">
        <f aca="false">F23+O26+S26</f>
        <v>0.694807</v>
      </c>
      <c r="U26" s="67"/>
    </row>
    <row r="27" s="3" customFormat="true" ht="12.75" hidden="false" customHeight="true" outlineLevel="0" collapsed="false">
      <c r="B27" s="60" t="s">
        <v>39</v>
      </c>
      <c r="C27" s="61"/>
      <c r="D27" s="61"/>
      <c r="E27" s="61"/>
      <c r="F27" s="62"/>
      <c r="G27" s="61"/>
      <c r="H27" s="63" t="n">
        <f aca="false">C182</f>
        <v>0.06708</v>
      </c>
      <c r="I27" s="61"/>
      <c r="J27" s="61"/>
      <c r="K27" s="61"/>
      <c r="L27" s="61"/>
      <c r="M27" s="64"/>
      <c r="N27" s="61"/>
      <c r="O27" s="57" t="n">
        <f aca="false">H27+I23+J23+K23</f>
        <v>0.177464</v>
      </c>
      <c r="P27" s="61"/>
      <c r="Q27" s="65" t="n">
        <f aca="false">C197</f>
        <v>0.017</v>
      </c>
      <c r="R27" s="61"/>
      <c r="S27" s="53" t="n">
        <f aca="false">+P23+Q27+R23</f>
        <v>0.053709</v>
      </c>
      <c r="T27" s="66" t="n">
        <f aca="false">F23+O27+S27</f>
        <v>0.665413</v>
      </c>
      <c r="U27" s="67"/>
    </row>
    <row r="28" s="3" customFormat="true" ht="12.75" hidden="false" customHeight="true" outlineLevel="0" collapsed="false">
      <c r="B28" s="60" t="s">
        <v>40</v>
      </c>
      <c r="C28" s="61"/>
      <c r="D28" s="61"/>
      <c r="E28" s="61"/>
      <c r="F28" s="62"/>
      <c r="G28" s="61"/>
      <c r="H28" s="63" t="n">
        <f aca="false">C183</f>
        <v>0.033979</v>
      </c>
      <c r="I28" s="61"/>
      <c r="J28" s="61"/>
      <c r="K28" s="61"/>
      <c r="L28" s="61"/>
      <c r="M28" s="64"/>
      <c r="N28" s="61"/>
      <c r="O28" s="57" t="n">
        <f aca="false">H28+I23+J23+K23</f>
        <v>0.144363</v>
      </c>
      <c r="P28" s="61"/>
      <c r="Q28" s="61" t="n">
        <f aca="false">C198</f>
        <v>0.0071</v>
      </c>
      <c r="R28" s="61"/>
      <c r="S28" s="53" t="n">
        <f aca="false">+P23+Q28+R23</f>
        <v>0.043809</v>
      </c>
      <c r="T28" s="66" t="n">
        <f aca="false">F23+O28+S28</f>
        <v>0.622412</v>
      </c>
      <c r="U28" s="67"/>
    </row>
    <row r="29" s="3" customFormat="true" ht="12.75" hidden="false" customHeight="false" outlineLevel="0" collapsed="false">
      <c r="B29" s="68" t="s">
        <v>41</v>
      </c>
      <c r="C29" s="69"/>
      <c r="D29" s="70"/>
      <c r="E29" s="71"/>
      <c r="F29" s="72"/>
      <c r="G29" s="71"/>
      <c r="H29" s="70"/>
      <c r="I29" s="69"/>
      <c r="J29" s="69"/>
      <c r="K29" s="70"/>
      <c r="L29" s="69"/>
      <c r="M29" s="70"/>
      <c r="N29" s="69"/>
      <c r="O29" s="72"/>
      <c r="P29" s="70"/>
      <c r="Q29" s="71"/>
      <c r="R29" s="71"/>
      <c r="S29" s="71"/>
      <c r="T29" s="73"/>
    </row>
    <row r="30" s="3" customFormat="true" ht="12.75" hidden="false" customHeight="false" outlineLevel="0" collapsed="false">
      <c r="B30" s="74" t="s">
        <v>42</v>
      </c>
      <c r="C30" s="61" t="s">
        <v>35</v>
      </c>
      <c r="D30" s="61" t="s">
        <v>35</v>
      </c>
      <c r="E30" s="75" t="n">
        <f aca="false">D173</f>
        <v>57.43</v>
      </c>
      <c r="F30" s="76" t="n">
        <f aca="false">SUM(C30:E32)</f>
        <v>57.43</v>
      </c>
      <c r="G30" s="77" t="n">
        <f aca="false">C175</f>
        <v>78.45</v>
      </c>
      <c r="H30" s="61" t="s">
        <v>35</v>
      </c>
      <c r="I30" s="61" t="s">
        <v>35</v>
      </c>
      <c r="J30" s="61" t="s">
        <v>35</v>
      </c>
      <c r="K30" s="61" t="s">
        <v>35</v>
      </c>
      <c r="L30" s="75" t="n">
        <f aca="false">C187</f>
        <v>-0.03</v>
      </c>
      <c r="M30" s="78" t="n">
        <f aca="false">C188</f>
        <v>0.07</v>
      </c>
      <c r="N30" s="75" t="n">
        <f aca="false">C189</f>
        <v>0</v>
      </c>
      <c r="O30" s="79" t="n">
        <f aca="false">G30+L30+M30+N30</f>
        <v>78.49</v>
      </c>
      <c r="P30" s="61" t="s">
        <v>35</v>
      </c>
      <c r="Q30" s="75" t="n">
        <f aca="false">D193</f>
        <v>-21.63</v>
      </c>
      <c r="R30" s="61" t="s">
        <v>35</v>
      </c>
      <c r="S30" s="76" t="n">
        <f aca="false">Q30</f>
        <v>-21.63</v>
      </c>
      <c r="T30" s="80" t="n">
        <f aca="false">F30+O30+S30</f>
        <v>114.29</v>
      </c>
    </row>
    <row r="31" s="3" customFormat="true" ht="12.75" hidden="false" customHeight="false" outlineLevel="0" collapsed="false">
      <c r="B31" s="81" t="s">
        <v>43</v>
      </c>
      <c r="C31" s="61"/>
      <c r="D31" s="61"/>
      <c r="E31" s="75"/>
      <c r="F31" s="76"/>
      <c r="G31" s="77" t="n">
        <f aca="false">C176</f>
        <v>577.8</v>
      </c>
      <c r="H31" s="61"/>
      <c r="I31" s="61"/>
      <c r="J31" s="61"/>
      <c r="K31" s="61"/>
      <c r="L31" s="75"/>
      <c r="M31" s="78"/>
      <c r="N31" s="75"/>
      <c r="O31" s="82" t="n">
        <f aca="false">G31+L30+M30+N30</f>
        <v>577.84</v>
      </c>
      <c r="P31" s="61"/>
      <c r="Q31" s="75"/>
      <c r="R31" s="61"/>
      <c r="S31" s="76"/>
      <c r="T31" s="83" t="n">
        <f aca="false">F30+O31+S30</f>
        <v>613.64</v>
      </c>
    </row>
    <row r="32" s="3" customFormat="true" ht="12.75" hidden="false" customHeight="false" outlineLevel="0" collapsed="false">
      <c r="B32" s="84" t="s">
        <v>44</v>
      </c>
      <c r="C32" s="61"/>
      <c r="D32" s="61"/>
      <c r="E32" s="75"/>
      <c r="F32" s="76"/>
      <c r="G32" s="75" t="n">
        <f aca="false">C177</f>
        <v>1126.57</v>
      </c>
      <c r="H32" s="61"/>
      <c r="I32" s="61"/>
      <c r="J32" s="61"/>
      <c r="K32" s="61"/>
      <c r="L32" s="75"/>
      <c r="M32" s="78"/>
      <c r="N32" s="75"/>
      <c r="O32" s="85" t="n">
        <f aca="false">G32+L30+M30+N30</f>
        <v>1126.61</v>
      </c>
      <c r="P32" s="61"/>
      <c r="Q32" s="75"/>
      <c r="R32" s="61"/>
      <c r="S32" s="76"/>
      <c r="T32" s="86" t="n">
        <f aca="false">F30+O32+S30</f>
        <v>1162.41</v>
      </c>
    </row>
    <row r="33" s="3" customFormat="true" ht="25.5" hidden="false" customHeight="true" outlineLevel="0" collapsed="false">
      <c r="B33" s="87" t="s">
        <v>45</v>
      </c>
      <c r="C33" s="88" t="s">
        <v>46</v>
      </c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9"/>
    </row>
    <row r="34" s="3" customFormat="true" ht="12.75" hidden="false" customHeight="false" outlineLevel="0" collapsed="false">
      <c r="B34" s="90" t="s">
        <v>47</v>
      </c>
      <c r="C34" s="91"/>
      <c r="D34" s="91"/>
      <c r="E34" s="91"/>
      <c r="F34" s="92"/>
      <c r="G34" s="91"/>
      <c r="H34" s="91"/>
      <c r="I34" s="91"/>
      <c r="J34" s="91"/>
      <c r="K34" s="91"/>
      <c r="L34" s="91"/>
      <c r="M34" s="91"/>
      <c r="N34" s="91"/>
      <c r="O34" s="93"/>
      <c r="P34" s="91"/>
      <c r="Q34" s="91"/>
      <c r="T34" s="93"/>
    </row>
    <row r="35" customFormat="false" ht="12.75" hidden="false" customHeight="false" outlineLevel="0" collapsed="false"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</row>
    <row r="36" customFormat="false" ht="24" hidden="false" customHeight="true" outlineLevel="0" collapsed="false">
      <c r="B36" s="33" t="s">
        <v>48</v>
      </c>
      <c r="C36" s="95"/>
      <c r="D36" s="95"/>
      <c r="E36" s="95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</row>
    <row r="37" s="3" customFormat="true" ht="15" hidden="false" customHeight="true" outlineLevel="0" collapsed="false">
      <c r="B37" s="34" t="s">
        <v>13</v>
      </c>
      <c r="C37" s="96"/>
      <c r="D37" s="97"/>
      <c r="E37" s="97"/>
      <c r="F37" s="37" t="s">
        <v>14</v>
      </c>
      <c r="G37" s="98"/>
      <c r="H37" s="99"/>
      <c r="I37" s="99"/>
      <c r="J37" s="99"/>
      <c r="K37" s="99"/>
      <c r="L37" s="99"/>
      <c r="M37" s="99"/>
      <c r="N37" s="99"/>
      <c r="O37" s="37" t="s">
        <v>15</v>
      </c>
      <c r="P37" s="98"/>
      <c r="Q37" s="99"/>
      <c r="R37" s="99"/>
      <c r="S37" s="37" t="s">
        <v>16</v>
      </c>
      <c r="T37" s="40" t="s">
        <v>17</v>
      </c>
    </row>
    <row r="38" s="3" customFormat="true" ht="15" hidden="false" customHeight="true" outlineLevel="0" collapsed="false">
      <c r="B38" s="41" t="s">
        <v>49</v>
      </c>
      <c r="C38" s="100"/>
      <c r="D38" s="101"/>
      <c r="E38" s="101"/>
      <c r="F38" s="37"/>
      <c r="G38" s="102"/>
      <c r="H38" s="103"/>
      <c r="I38" s="103"/>
      <c r="J38" s="103"/>
      <c r="K38" s="103"/>
      <c r="L38" s="103"/>
      <c r="M38" s="103"/>
      <c r="N38" s="103"/>
      <c r="O38" s="37"/>
      <c r="P38" s="102"/>
      <c r="Q38" s="103"/>
      <c r="R38" s="103"/>
      <c r="S38" s="37"/>
      <c r="T38" s="40"/>
    </row>
    <row r="39" s="3" customFormat="true" ht="15" hidden="false" customHeight="true" outlineLevel="0" collapsed="false">
      <c r="B39" s="46" t="s">
        <v>4</v>
      </c>
      <c r="C39" s="47" t="s">
        <v>19</v>
      </c>
      <c r="D39" s="47" t="s">
        <v>20</v>
      </c>
      <c r="E39" s="47" t="s">
        <v>21</v>
      </c>
      <c r="F39" s="37"/>
      <c r="G39" s="47" t="s">
        <v>22</v>
      </c>
      <c r="H39" s="47" t="s">
        <v>23</v>
      </c>
      <c r="I39" s="47" t="s">
        <v>24</v>
      </c>
      <c r="J39" s="47" t="s">
        <v>25</v>
      </c>
      <c r="K39" s="47" t="s">
        <v>26</v>
      </c>
      <c r="L39" s="48" t="s">
        <v>27</v>
      </c>
      <c r="M39" s="50" t="s">
        <v>28</v>
      </c>
      <c r="N39" s="48" t="s">
        <v>29</v>
      </c>
      <c r="O39" s="37"/>
      <c r="P39" s="47" t="s">
        <v>30</v>
      </c>
      <c r="Q39" s="104" t="s">
        <v>31</v>
      </c>
      <c r="R39" s="47" t="s">
        <v>32</v>
      </c>
      <c r="S39" s="37"/>
      <c r="T39" s="40"/>
    </row>
    <row r="40" s="3" customFormat="true" ht="12.75" hidden="false" customHeight="false" outlineLevel="0" collapsed="false">
      <c r="B40" s="51" t="s">
        <v>33</v>
      </c>
      <c r="C40" s="105"/>
      <c r="D40" s="106"/>
      <c r="E40" s="106"/>
      <c r="F40" s="107"/>
      <c r="G40" s="106"/>
      <c r="H40" s="105"/>
      <c r="I40" s="106"/>
      <c r="J40" s="106"/>
      <c r="K40" s="106"/>
      <c r="L40" s="106"/>
      <c r="M40" s="106"/>
      <c r="N40" s="106"/>
      <c r="O40" s="108"/>
      <c r="P40" s="105"/>
      <c r="Q40" s="106"/>
      <c r="R40" s="58"/>
      <c r="S40" s="58"/>
      <c r="T40" s="109"/>
    </row>
    <row r="41" s="3" customFormat="true" ht="12.75" hidden="false" customHeight="false" outlineLevel="0" collapsed="false">
      <c r="B41" s="60" t="s">
        <v>34</v>
      </c>
      <c r="C41" s="61" t="n">
        <f aca="false">ROUND(B15*C171,6)</f>
        <v>0.392478</v>
      </c>
      <c r="D41" s="61" t="n">
        <f aca="false">ROUND(B15*C172,6)</f>
        <v>0.033816</v>
      </c>
      <c r="E41" s="61" t="n">
        <f aca="false">C173</f>
        <v>0.007946</v>
      </c>
      <c r="F41" s="110" t="n">
        <f aca="false">SUM(C41:E46)</f>
        <v>0.43424</v>
      </c>
      <c r="G41" s="61" t="s">
        <v>35</v>
      </c>
      <c r="H41" s="111" t="n">
        <f aca="false">D178</f>
        <v>0</v>
      </c>
      <c r="I41" s="61" t="n">
        <f aca="false">ROUND(B15*D184,6)</f>
        <v>0.074361</v>
      </c>
      <c r="J41" s="61" t="n">
        <f aca="false">C185</f>
        <v>0.001186</v>
      </c>
      <c r="K41" s="61" t="n">
        <f aca="false">C186</f>
        <v>0.034837</v>
      </c>
      <c r="L41" s="61" t="s">
        <v>35</v>
      </c>
      <c r="M41" s="61" t="s">
        <v>35</v>
      </c>
      <c r="N41" s="61" t="s">
        <v>35</v>
      </c>
      <c r="O41" s="108" t="n">
        <f aca="false">H41+I41+J41+K41</f>
        <v>0.110384</v>
      </c>
      <c r="P41" s="64" t="n">
        <f aca="false">C192</f>
        <v>0.029417</v>
      </c>
      <c r="Q41" s="112" t="n">
        <f aca="false">C193</f>
        <v>0</v>
      </c>
      <c r="R41" s="61" t="n">
        <f aca="false">C199</f>
        <v>0.007292</v>
      </c>
      <c r="S41" s="53" t="n">
        <f aca="false">+P41+Q41+R41</f>
        <v>0.036709</v>
      </c>
      <c r="T41" s="113" t="n">
        <f aca="false">F41+O41+S41</f>
        <v>0.581333</v>
      </c>
    </row>
    <row r="42" s="3" customFormat="true" ht="12.75" hidden="false" customHeight="false" outlineLevel="0" collapsed="false">
      <c r="B42" s="60" t="s">
        <v>36</v>
      </c>
      <c r="C42" s="61"/>
      <c r="D42" s="61"/>
      <c r="E42" s="61"/>
      <c r="F42" s="110"/>
      <c r="G42" s="61"/>
      <c r="H42" s="111" t="n">
        <f aca="false">D179</f>
        <v>0.072052</v>
      </c>
      <c r="I42" s="61"/>
      <c r="J42" s="61"/>
      <c r="K42" s="61"/>
      <c r="L42" s="61"/>
      <c r="M42" s="61"/>
      <c r="N42" s="61"/>
      <c r="O42" s="108" t="n">
        <f aca="false">H42+I41+J41+K41</f>
        <v>0.182436</v>
      </c>
      <c r="P42" s="64"/>
      <c r="Q42" s="112" t="n">
        <f aca="false">C194</f>
        <v>0.0496</v>
      </c>
      <c r="R42" s="61"/>
      <c r="S42" s="53" t="n">
        <f aca="false">+P41+Q42+R41</f>
        <v>0.086309</v>
      </c>
      <c r="T42" s="113" t="n">
        <f aca="false">F41+O42+S42</f>
        <v>0.702985</v>
      </c>
    </row>
    <row r="43" s="3" customFormat="true" ht="12.75" hidden="false" customHeight="false" outlineLevel="0" collapsed="false">
      <c r="B43" s="60" t="s">
        <v>37</v>
      </c>
      <c r="C43" s="61"/>
      <c r="D43" s="61"/>
      <c r="E43" s="61"/>
      <c r="F43" s="110"/>
      <c r="G43" s="61"/>
      <c r="H43" s="111" t="n">
        <f aca="false">D180</f>
        <v>0.065948</v>
      </c>
      <c r="I43" s="61"/>
      <c r="J43" s="61"/>
      <c r="K43" s="61"/>
      <c r="L43" s="61"/>
      <c r="M43" s="61"/>
      <c r="N43" s="61"/>
      <c r="O43" s="108" t="n">
        <f aca="false">H43+I41+J41+K41</f>
        <v>0.176332</v>
      </c>
      <c r="P43" s="64"/>
      <c r="Q43" s="112" t="n">
        <f aca="false">C195</f>
        <v>0.0293</v>
      </c>
      <c r="R43" s="61"/>
      <c r="S43" s="53" t="n">
        <f aca="false">+P41+Q43+R41</f>
        <v>0.066009</v>
      </c>
      <c r="T43" s="113" t="n">
        <f aca="false">F41+O43+S43</f>
        <v>0.676581</v>
      </c>
    </row>
    <row r="44" s="3" customFormat="true" ht="12.75" hidden="false" customHeight="false" outlineLevel="0" collapsed="false">
      <c r="B44" s="60" t="s">
        <v>38</v>
      </c>
      <c r="C44" s="61"/>
      <c r="D44" s="61"/>
      <c r="E44" s="61"/>
      <c r="F44" s="110"/>
      <c r="G44" s="61"/>
      <c r="H44" s="111" t="n">
        <f aca="false">D181</f>
        <v>0.066225</v>
      </c>
      <c r="I44" s="61"/>
      <c r="J44" s="61"/>
      <c r="K44" s="61"/>
      <c r="L44" s="61"/>
      <c r="M44" s="61"/>
      <c r="N44" s="61"/>
      <c r="O44" s="108" t="n">
        <f aca="false">H44+I41+J41+K41</f>
        <v>0.176609</v>
      </c>
      <c r="P44" s="64"/>
      <c r="Q44" s="112" t="n">
        <f aca="false">C196</f>
        <v>0.0237</v>
      </c>
      <c r="R44" s="61"/>
      <c r="S44" s="53" t="n">
        <f aca="false">+P41+Q44+R41</f>
        <v>0.060409</v>
      </c>
      <c r="T44" s="113" t="n">
        <f aca="false">F41+O44+S44</f>
        <v>0.671258</v>
      </c>
    </row>
    <row r="45" s="3" customFormat="true" ht="12.75" hidden="false" customHeight="false" outlineLevel="0" collapsed="false">
      <c r="B45" s="60" t="s">
        <v>39</v>
      </c>
      <c r="C45" s="61"/>
      <c r="D45" s="61"/>
      <c r="E45" s="61"/>
      <c r="F45" s="110"/>
      <c r="G45" s="61"/>
      <c r="H45" s="111" t="n">
        <f aca="false">D182</f>
        <v>0.049484</v>
      </c>
      <c r="I45" s="61"/>
      <c r="J45" s="61"/>
      <c r="K45" s="61"/>
      <c r="L45" s="61"/>
      <c r="M45" s="61"/>
      <c r="N45" s="61"/>
      <c r="O45" s="108" t="n">
        <f aca="false">H45+I41+J41+K41</f>
        <v>0.159868</v>
      </c>
      <c r="P45" s="64"/>
      <c r="Q45" s="112" t="n">
        <f aca="false">C197</f>
        <v>0.017</v>
      </c>
      <c r="R45" s="61"/>
      <c r="S45" s="53" t="n">
        <f aca="false">+P41+Q45+R41</f>
        <v>0.053709</v>
      </c>
      <c r="T45" s="113" t="n">
        <f aca="false">F41+O45+S45</f>
        <v>0.647817</v>
      </c>
    </row>
    <row r="46" s="3" customFormat="true" ht="12.75" hidden="false" customHeight="false" outlineLevel="0" collapsed="false">
      <c r="B46" s="60" t="s">
        <v>40</v>
      </c>
      <c r="C46" s="61"/>
      <c r="D46" s="61"/>
      <c r="E46" s="61"/>
      <c r="F46" s="110"/>
      <c r="G46" s="61"/>
      <c r="H46" s="111" t="n">
        <f aca="false">D183</f>
        <v>0.025066</v>
      </c>
      <c r="I46" s="61"/>
      <c r="J46" s="61"/>
      <c r="K46" s="61"/>
      <c r="L46" s="61"/>
      <c r="M46" s="61"/>
      <c r="N46" s="61"/>
      <c r="O46" s="108" t="n">
        <f aca="false">H46+I41+J41+K41</f>
        <v>0.13545</v>
      </c>
      <c r="P46" s="64"/>
      <c r="Q46" s="114" t="n">
        <f aca="false">C198</f>
        <v>0.0071</v>
      </c>
      <c r="R46" s="61"/>
      <c r="S46" s="53" t="n">
        <f aca="false">+P41+Q46+R41</f>
        <v>0.043809</v>
      </c>
      <c r="T46" s="113" t="n">
        <f aca="false">F41+O46+S46</f>
        <v>0.613499</v>
      </c>
    </row>
    <row r="47" s="3" customFormat="true" ht="12.75" hidden="false" customHeight="false" outlineLevel="0" collapsed="false">
      <c r="B47" s="68" t="s">
        <v>41</v>
      </c>
      <c r="C47" s="69"/>
      <c r="D47" s="115"/>
      <c r="E47" s="69"/>
      <c r="F47" s="72"/>
      <c r="G47" s="116"/>
      <c r="H47" s="69"/>
      <c r="I47" s="70"/>
      <c r="J47" s="69"/>
      <c r="K47" s="69"/>
      <c r="L47" s="69"/>
      <c r="M47" s="69"/>
      <c r="N47" s="69"/>
      <c r="O47" s="72"/>
      <c r="P47" s="69"/>
      <c r="Q47" s="70"/>
      <c r="R47" s="71"/>
      <c r="S47" s="71"/>
      <c r="T47" s="73"/>
    </row>
    <row r="48" s="3" customFormat="true" ht="12.75" hidden="false" customHeight="false" outlineLevel="0" collapsed="false">
      <c r="B48" s="74" t="s">
        <v>42</v>
      </c>
      <c r="C48" s="61" t="s">
        <v>35</v>
      </c>
      <c r="D48" s="61" t="s">
        <v>35</v>
      </c>
      <c r="E48" s="75" t="n">
        <f aca="false">D173</f>
        <v>57.43</v>
      </c>
      <c r="F48" s="76" t="n">
        <f aca="false">SUM(C48:E50)</f>
        <v>57.43</v>
      </c>
      <c r="G48" s="117" t="n">
        <f aca="false">D175</f>
        <v>67.29</v>
      </c>
      <c r="H48" s="61" t="s">
        <v>35</v>
      </c>
      <c r="I48" s="61" t="s">
        <v>35</v>
      </c>
      <c r="J48" s="61" t="s">
        <v>35</v>
      </c>
      <c r="K48" s="61" t="s">
        <v>35</v>
      </c>
      <c r="L48" s="75" t="n">
        <f aca="false">D187</f>
        <v>-0.33</v>
      </c>
      <c r="M48" s="75" t="n">
        <f aca="false">D188</f>
        <v>0</v>
      </c>
      <c r="N48" s="75" t="n">
        <f aca="false">D189</f>
        <v>0</v>
      </c>
      <c r="O48" s="79" t="n">
        <f aca="false">G48+L48+M48+N48</f>
        <v>66.96</v>
      </c>
      <c r="P48" s="61" t="s">
        <v>35</v>
      </c>
      <c r="Q48" s="75" t="n">
        <f aca="false">D193</f>
        <v>-21.63</v>
      </c>
      <c r="R48" s="61" t="s">
        <v>35</v>
      </c>
      <c r="S48" s="76" t="n">
        <f aca="false">Q48</f>
        <v>-21.63</v>
      </c>
      <c r="T48" s="80" t="n">
        <f aca="false">F48+O48+S48</f>
        <v>102.76</v>
      </c>
    </row>
    <row r="49" s="3" customFormat="true" ht="12.75" hidden="false" customHeight="false" outlineLevel="0" collapsed="false">
      <c r="B49" s="81" t="s">
        <v>43</v>
      </c>
      <c r="C49" s="61"/>
      <c r="D49" s="61"/>
      <c r="E49" s="75"/>
      <c r="F49" s="76"/>
      <c r="G49" s="117" t="n">
        <f aca="false">D176</f>
        <v>469.33</v>
      </c>
      <c r="H49" s="61"/>
      <c r="I49" s="61"/>
      <c r="J49" s="61"/>
      <c r="K49" s="61"/>
      <c r="L49" s="75"/>
      <c r="M49" s="75"/>
      <c r="N49" s="75"/>
      <c r="O49" s="82" t="n">
        <f aca="false">G49+L48+M48+N48</f>
        <v>469</v>
      </c>
      <c r="P49" s="61"/>
      <c r="Q49" s="75"/>
      <c r="R49" s="61"/>
      <c r="S49" s="76"/>
      <c r="T49" s="83" t="n">
        <f aca="false">F48+O49+S48</f>
        <v>504.8</v>
      </c>
    </row>
    <row r="50" s="3" customFormat="true" ht="12.75" hidden="false" customHeight="false" outlineLevel="0" collapsed="false">
      <c r="B50" s="84" t="s">
        <v>44</v>
      </c>
      <c r="C50" s="61"/>
      <c r="D50" s="61"/>
      <c r="E50" s="75"/>
      <c r="F50" s="76"/>
      <c r="G50" s="78" t="n">
        <f aca="false">D177</f>
        <v>964.39</v>
      </c>
      <c r="H50" s="61"/>
      <c r="I50" s="61"/>
      <c r="J50" s="61"/>
      <c r="K50" s="61"/>
      <c r="L50" s="75"/>
      <c r="M50" s="75"/>
      <c r="N50" s="75"/>
      <c r="O50" s="85" t="n">
        <f aca="false">G50+L48+M48+N48</f>
        <v>964.06</v>
      </c>
      <c r="P50" s="61"/>
      <c r="Q50" s="75"/>
      <c r="R50" s="61"/>
      <c r="S50" s="76"/>
      <c r="T50" s="86" t="n">
        <f aca="false">F48+O50+S48</f>
        <v>999.86</v>
      </c>
    </row>
    <row r="51" s="3" customFormat="true" ht="25.5" hidden="false" customHeight="true" outlineLevel="0" collapsed="false">
      <c r="B51" s="87" t="s">
        <v>45</v>
      </c>
      <c r="C51" s="88" t="s">
        <v>46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9"/>
    </row>
    <row r="52" s="3" customFormat="true" ht="12.75" hidden="false" customHeight="false" outlineLevel="0" collapsed="false">
      <c r="B52" s="118" t="s">
        <v>47</v>
      </c>
      <c r="C52" s="91"/>
      <c r="D52" s="91"/>
      <c r="E52" s="91"/>
      <c r="F52" s="93"/>
      <c r="G52" s="91"/>
      <c r="H52" s="91"/>
      <c r="I52" s="91"/>
      <c r="J52" s="91"/>
      <c r="K52" s="91"/>
      <c r="L52" s="91"/>
      <c r="M52" s="91"/>
      <c r="N52" s="91"/>
      <c r="O52" s="93"/>
      <c r="P52" s="91"/>
      <c r="Q52" s="91"/>
      <c r="T52" s="93"/>
    </row>
    <row r="53" customFormat="false" ht="12.75" hidden="false" customHeight="false" outlineLevel="0" collapsed="false">
      <c r="B53" s="119"/>
      <c r="C53" s="120"/>
      <c r="D53" s="120"/>
      <c r="E53" s="120"/>
      <c r="F53" s="121"/>
      <c r="G53" s="120"/>
      <c r="H53" s="120"/>
      <c r="I53" s="120"/>
      <c r="J53" s="120"/>
      <c r="K53" s="120"/>
      <c r="L53" s="120"/>
      <c r="M53" s="120"/>
      <c r="N53" s="120"/>
      <c r="O53" s="121"/>
      <c r="P53" s="120"/>
      <c r="Q53" s="120"/>
      <c r="T53" s="121"/>
    </row>
    <row r="54" customFormat="false" ht="24" hidden="false" customHeight="true" outlineLevel="0" collapsed="false">
      <c r="B54" s="33" t="s">
        <v>50</v>
      </c>
      <c r="C54" s="120"/>
      <c r="D54" s="120"/>
      <c r="E54" s="120"/>
      <c r="F54" s="121"/>
      <c r="G54" s="120"/>
      <c r="H54" s="120"/>
      <c r="I54" s="120"/>
      <c r="J54" s="120"/>
      <c r="K54" s="120"/>
      <c r="L54" s="120"/>
      <c r="M54" s="120"/>
      <c r="N54" s="120"/>
      <c r="O54" s="121"/>
      <c r="P54" s="120"/>
      <c r="Q54" s="120"/>
      <c r="T54" s="121"/>
    </row>
    <row r="55" s="3" customFormat="true" ht="15" hidden="false" customHeight="true" outlineLevel="0" collapsed="false">
      <c r="B55" s="34" t="s">
        <v>13</v>
      </c>
      <c r="C55" s="116"/>
      <c r="D55" s="70"/>
      <c r="E55" s="70"/>
      <c r="F55" s="37" t="s">
        <v>14</v>
      </c>
      <c r="G55" s="116"/>
      <c r="H55" s="70"/>
      <c r="I55" s="70"/>
      <c r="J55" s="70"/>
      <c r="K55" s="70"/>
      <c r="L55" s="70"/>
      <c r="M55" s="70"/>
      <c r="N55" s="70"/>
      <c r="O55" s="37" t="s">
        <v>15</v>
      </c>
      <c r="P55" s="116"/>
      <c r="Q55" s="70"/>
      <c r="R55" s="39"/>
      <c r="S55" s="37" t="s">
        <v>16</v>
      </c>
      <c r="T55" s="40" t="s">
        <v>17</v>
      </c>
    </row>
    <row r="56" s="3" customFormat="true" ht="15" hidden="false" customHeight="true" outlineLevel="0" collapsed="false">
      <c r="B56" s="41" t="s">
        <v>51</v>
      </c>
      <c r="C56" s="100"/>
      <c r="D56" s="101"/>
      <c r="E56" s="101"/>
      <c r="F56" s="37"/>
      <c r="G56" s="102"/>
      <c r="H56" s="103"/>
      <c r="I56" s="103"/>
      <c r="J56" s="103"/>
      <c r="K56" s="103"/>
      <c r="L56" s="103"/>
      <c r="M56" s="103"/>
      <c r="N56" s="103"/>
      <c r="O56" s="37"/>
      <c r="P56" s="102"/>
      <c r="Q56" s="103"/>
      <c r="R56" s="103"/>
      <c r="S56" s="37"/>
      <c r="T56" s="40"/>
    </row>
    <row r="57" s="3" customFormat="true" ht="15" hidden="false" customHeight="true" outlineLevel="0" collapsed="false">
      <c r="B57" s="46" t="s">
        <v>4</v>
      </c>
      <c r="C57" s="47" t="s">
        <v>19</v>
      </c>
      <c r="D57" s="47" t="s">
        <v>20</v>
      </c>
      <c r="E57" s="47" t="s">
        <v>21</v>
      </c>
      <c r="F57" s="37"/>
      <c r="G57" s="47" t="s">
        <v>22</v>
      </c>
      <c r="H57" s="47" t="s">
        <v>23</v>
      </c>
      <c r="I57" s="47" t="s">
        <v>24</v>
      </c>
      <c r="J57" s="47" t="s">
        <v>25</v>
      </c>
      <c r="K57" s="47" t="s">
        <v>26</v>
      </c>
      <c r="L57" s="48" t="s">
        <v>27</v>
      </c>
      <c r="M57" s="50" t="s">
        <v>28</v>
      </c>
      <c r="N57" s="48" t="s">
        <v>29</v>
      </c>
      <c r="O57" s="37"/>
      <c r="P57" s="47" t="s">
        <v>30</v>
      </c>
      <c r="Q57" s="104" t="s">
        <v>31</v>
      </c>
      <c r="R57" s="47" t="s">
        <v>32</v>
      </c>
      <c r="S57" s="37"/>
      <c r="T57" s="40"/>
    </row>
    <row r="58" s="3" customFormat="true" ht="12.75" hidden="false" customHeight="false" outlineLevel="0" collapsed="false">
      <c r="B58" s="51" t="s">
        <v>33</v>
      </c>
      <c r="C58" s="56"/>
      <c r="D58" s="54"/>
      <c r="E58" s="54"/>
      <c r="F58" s="122"/>
      <c r="G58" s="54"/>
      <c r="H58" s="56"/>
      <c r="I58" s="54"/>
      <c r="J58" s="54"/>
      <c r="K58" s="54"/>
      <c r="L58" s="54"/>
      <c r="M58" s="54"/>
      <c r="N58" s="54"/>
      <c r="O58" s="53"/>
      <c r="P58" s="56"/>
      <c r="Q58" s="54"/>
      <c r="R58" s="58"/>
      <c r="S58" s="58"/>
      <c r="T58" s="123"/>
    </row>
    <row r="59" s="3" customFormat="true" ht="12.75" hidden="false" customHeight="false" outlineLevel="0" collapsed="false">
      <c r="B59" s="60" t="s">
        <v>34</v>
      </c>
      <c r="C59" s="61" t="n">
        <f aca="false">ROUND(B15*C171,6)</f>
        <v>0.392478</v>
      </c>
      <c r="D59" s="61" t="n">
        <f aca="false">ROUND(B15*C172,6)</f>
        <v>0.033816</v>
      </c>
      <c r="E59" s="61" t="n">
        <f aca="false">C173</f>
        <v>0.007946</v>
      </c>
      <c r="F59" s="62" t="n">
        <f aca="false">SUM(C59:E64)</f>
        <v>0.43424</v>
      </c>
      <c r="G59" s="61" t="s">
        <v>35</v>
      </c>
      <c r="H59" s="124" t="n">
        <f aca="false">E178</f>
        <v>0</v>
      </c>
      <c r="I59" s="61" t="n">
        <f aca="false">ROUND(B15*E184,6)</f>
        <v>0.074361</v>
      </c>
      <c r="J59" s="61" t="n">
        <f aca="false">C185</f>
        <v>0.001186</v>
      </c>
      <c r="K59" s="61" t="n">
        <f aca="false">C186</f>
        <v>0.034837</v>
      </c>
      <c r="L59" s="61" t="s">
        <v>35</v>
      </c>
      <c r="M59" s="61" t="s">
        <v>35</v>
      </c>
      <c r="N59" s="61" t="s">
        <v>35</v>
      </c>
      <c r="O59" s="53" t="n">
        <f aca="false">H59+I59+J59+K59</f>
        <v>0.110384</v>
      </c>
      <c r="P59" s="64" t="n">
        <f aca="false">C192</f>
        <v>0.029417</v>
      </c>
      <c r="Q59" s="65" t="n">
        <f aca="false">C193</f>
        <v>0</v>
      </c>
      <c r="R59" s="61" t="n">
        <f aca="false">C199</f>
        <v>0.007292</v>
      </c>
      <c r="S59" s="53" t="n">
        <f aca="false">+P59+Q59+R59</f>
        <v>0.036709</v>
      </c>
      <c r="T59" s="66" t="n">
        <f aca="false">F59+O59+S59</f>
        <v>0.581333</v>
      </c>
    </row>
    <row r="60" s="3" customFormat="true" ht="12.75" hidden="false" customHeight="false" outlineLevel="0" collapsed="false">
      <c r="B60" s="60" t="s">
        <v>36</v>
      </c>
      <c r="C60" s="61"/>
      <c r="D60" s="61"/>
      <c r="E60" s="61"/>
      <c r="F60" s="62"/>
      <c r="G60" s="61"/>
      <c r="H60" s="124" t="n">
        <f aca="false">E179</f>
        <v>0.099099</v>
      </c>
      <c r="I60" s="61"/>
      <c r="J60" s="61"/>
      <c r="K60" s="61"/>
      <c r="L60" s="61"/>
      <c r="M60" s="61"/>
      <c r="N60" s="61"/>
      <c r="O60" s="53" t="n">
        <f aca="false">H60+I59+J59+K59</f>
        <v>0.209483</v>
      </c>
      <c r="P60" s="64"/>
      <c r="Q60" s="65" t="n">
        <f aca="false">C194</f>
        <v>0.0496</v>
      </c>
      <c r="R60" s="61"/>
      <c r="S60" s="53" t="n">
        <f aca="false">+P59+Q60+R59</f>
        <v>0.086309</v>
      </c>
      <c r="T60" s="66" t="n">
        <f aca="false">F59+O60+S60</f>
        <v>0.730032</v>
      </c>
    </row>
    <row r="61" s="3" customFormat="true" ht="12.75" hidden="false" customHeight="false" outlineLevel="0" collapsed="false">
      <c r="B61" s="60" t="s">
        <v>37</v>
      </c>
      <c r="C61" s="61"/>
      <c r="D61" s="61"/>
      <c r="E61" s="61"/>
      <c r="F61" s="62"/>
      <c r="G61" s="61"/>
      <c r="H61" s="124" t="n">
        <f aca="false">E180</f>
        <v>0.090703</v>
      </c>
      <c r="I61" s="61"/>
      <c r="J61" s="61"/>
      <c r="K61" s="61"/>
      <c r="L61" s="61"/>
      <c r="M61" s="61"/>
      <c r="N61" s="61"/>
      <c r="O61" s="53" t="n">
        <f aca="false">H61+I59+J59+K59</f>
        <v>0.201087</v>
      </c>
      <c r="P61" s="64"/>
      <c r="Q61" s="65" t="n">
        <f aca="false">C195</f>
        <v>0.0293</v>
      </c>
      <c r="R61" s="61"/>
      <c r="S61" s="53" t="n">
        <f aca="false">+P59+Q61+R59</f>
        <v>0.066009</v>
      </c>
      <c r="T61" s="66" t="n">
        <f aca="false">F59+O61+S61</f>
        <v>0.701336</v>
      </c>
    </row>
    <row r="62" s="3" customFormat="true" ht="12.75" hidden="false" customHeight="false" outlineLevel="0" collapsed="false">
      <c r="B62" s="60" t="s">
        <v>38</v>
      </c>
      <c r="C62" s="61"/>
      <c r="D62" s="61"/>
      <c r="E62" s="61"/>
      <c r="F62" s="62"/>
      <c r="G62" s="61"/>
      <c r="H62" s="124" t="n">
        <f aca="false">E181</f>
        <v>0.091085</v>
      </c>
      <c r="I62" s="61"/>
      <c r="J62" s="61"/>
      <c r="K62" s="61"/>
      <c r="L62" s="61"/>
      <c r="M62" s="61"/>
      <c r="N62" s="61"/>
      <c r="O62" s="53" t="n">
        <f aca="false">H62+I59+J59+K59</f>
        <v>0.201469</v>
      </c>
      <c r="P62" s="64"/>
      <c r="Q62" s="65" t="n">
        <f aca="false">C196</f>
        <v>0.0237</v>
      </c>
      <c r="R62" s="61"/>
      <c r="S62" s="53" t="n">
        <f aca="false">+P59+Q62+R59</f>
        <v>0.060409</v>
      </c>
      <c r="T62" s="66" t="n">
        <f aca="false">F59+O62+S62</f>
        <v>0.696118</v>
      </c>
    </row>
    <row r="63" s="3" customFormat="true" ht="12.75" hidden="false" customHeight="false" outlineLevel="0" collapsed="false">
      <c r="B63" s="60" t="s">
        <v>39</v>
      </c>
      <c r="C63" s="61"/>
      <c r="D63" s="61"/>
      <c r="E63" s="61"/>
      <c r="F63" s="62"/>
      <c r="G63" s="61"/>
      <c r="H63" s="124" t="n">
        <f aca="false">E182</f>
        <v>0.068059</v>
      </c>
      <c r="I63" s="61"/>
      <c r="J63" s="61"/>
      <c r="K63" s="61"/>
      <c r="L63" s="61"/>
      <c r="M63" s="61"/>
      <c r="N63" s="61"/>
      <c r="O63" s="53" t="n">
        <f aca="false">H63+I59+J59+K59</f>
        <v>0.178443</v>
      </c>
      <c r="P63" s="64"/>
      <c r="Q63" s="65" t="n">
        <f aca="false">C197</f>
        <v>0.017</v>
      </c>
      <c r="R63" s="61"/>
      <c r="S63" s="53" t="n">
        <f aca="false">+P59+Q63+R59</f>
        <v>0.053709</v>
      </c>
      <c r="T63" s="66" t="n">
        <f aca="false">F59+O63+S63</f>
        <v>0.666392</v>
      </c>
    </row>
    <row r="64" s="3" customFormat="true" ht="12.75" hidden="false" customHeight="false" outlineLevel="0" collapsed="false">
      <c r="B64" s="60" t="s">
        <v>40</v>
      </c>
      <c r="C64" s="61"/>
      <c r="D64" s="61"/>
      <c r="E64" s="61"/>
      <c r="F64" s="62"/>
      <c r="G64" s="61"/>
      <c r="H64" s="124" t="n">
        <f aca="false">E183</f>
        <v>0.034475</v>
      </c>
      <c r="I64" s="61"/>
      <c r="J64" s="61"/>
      <c r="K64" s="61"/>
      <c r="L64" s="61"/>
      <c r="M64" s="61"/>
      <c r="N64" s="61"/>
      <c r="O64" s="53" t="n">
        <f aca="false">H64+I59+J59+K59</f>
        <v>0.144859</v>
      </c>
      <c r="P64" s="64"/>
      <c r="Q64" s="61" t="n">
        <f aca="false">C198</f>
        <v>0.0071</v>
      </c>
      <c r="R64" s="61"/>
      <c r="S64" s="53" t="n">
        <f aca="false">+P59+Q64+R59</f>
        <v>0.043809</v>
      </c>
      <c r="T64" s="66" t="n">
        <f aca="false">F59+O64+S64</f>
        <v>0.622908</v>
      </c>
    </row>
    <row r="65" s="3" customFormat="true" ht="12.75" hidden="false" customHeight="false" outlineLevel="0" collapsed="false">
      <c r="B65" s="68" t="s">
        <v>41</v>
      </c>
      <c r="C65" s="69"/>
      <c r="D65" s="70"/>
      <c r="E65" s="69"/>
      <c r="F65" s="72"/>
      <c r="G65" s="116"/>
      <c r="H65" s="69"/>
      <c r="I65" s="70"/>
      <c r="J65" s="69"/>
      <c r="K65" s="69"/>
      <c r="L65" s="69"/>
      <c r="M65" s="69"/>
      <c r="N65" s="69"/>
      <c r="O65" s="72"/>
      <c r="P65" s="69"/>
      <c r="Q65" s="70"/>
      <c r="R65" s="71"/>
      <c r="S65" s="71"/>
      <c r="T65" s="73"/>
    </row>
    <row r="66" s="3" customFormat="true" ht="12.75" hidden="false" customHeight="false" outlineLevel="0" collapsed="false">
      <c r="B66" s="74" t="s">
        <v>42</v>
      </c>
      <c r="C66" s="61" t="s">
        <v>35</v>
      </c>
      <c r="D66" s="61" t="s">
        <v>35</v>
      </c>
      <c r="E66" s="75" t="n">
        <f aca="false">D173</f>
        <v>57.43</v>
      </c>
      <c r="F66" s="76" t="n">
        <f aca="false">SUM(C66:E68)</f>
        <v>57.43</v>
      </c>
      <c r="G66" s="117" t="n">
        <f aca="false">E175</f>
        <v>71.7</v>
      </c>
      <c r="H66" s="61" t="s">
        <v>35</v>
      </c>
      <c r="I66" s="61" t="s">
        <v>35</v>
      </c>
      <c r="J66" s="61" t="s">
        <v>35</v>
      </c>
      <c r="K66" s="61" t="s">
        <v>35</v>
      </c>
      <c r="L66" s="75" t="n">
        <f aca="false">E187</f>
        <v>0</v>
      </c>
      <c r="M66" s="75" t="n">
        <f aca="false">E188</f>
        <v>0</v>
      </c>
      <c r="N66" s="75" t="n">
        <f aca="false">E189</f>
        <v>0</v>
      </c>
      <c r="O66" s="79" t="n">
        <f aca="false">G66+L66+M66+N66</f>
        <v>71.7</v>
      </c>
      <c r="P66" s="61" t="s">
        <v>35</v>
      </c>
      <c r="Q66" s="75" t="n">
        <f aca="false">D193</f>
        <v>-21.63</v>
      </c>
      <c r="R66" s="61" t="s">
        <v>35</v>
      </c>
      <c r="S66" s="76" t="n">
        <f aca="false">Q66</f>
        <v>-21.63</v>
      </c>
      <c r="T66" s="80" t="n">
        <f aca="false">F66+O66+S66</f>
        <v>107.5</v>
      </c>
    </row>
    <row r="67" s="3" customFormat="true" ht="12.75" hidden="false" customHeight="false" outlineLevel="0" collapsed="false">
      <c r="B67" s="81" t="s">
        <v>43</v>
      </c>
      <c r="C67" s="61"/>
      <c r="D67" s="61"/>
      <c r="E67" s="75"/>
      <c r="F67" s="76"/>
      <c r="G67" s="117" t="n">
        <f aca="false">E176</f>
        <v>493.51</v>
      </c>
      <c r="H67" s="61"/>
      <c r="I67" s="61"/>
      <c r="J67" s="61"/>
      <c r="K67" s="61"/>
      <c r="L67" s="75"/>
      <c r="M67" s="75"/>
      <c r="N67" s="75"/>
      <c r="O67" s="82" t="n">
        <f aca="false">G67+L66+M66+N66</f>
        <v>493.51</v>
      </c>
      <c r="P67" s="61"/>
      <c r="Q67" s="75"/>
      <c r="R67" s="61"/>
      <c r="S67" s="76"/>
      <c r="T67" s="83" t="n">
        <f aca="false">F66+O67+S66</f>
        <v>529.31</v>
      </c>
    </row>
    <row r="68" s="3" customFormat="true" ht="12.75" hidden="false" customHeight="false" outlineLevel="0" collapsed="false">
      <c r="B68" s="84" t="s">
        <v>44</v>
      </c>
      <c r="C68" s="61"/>
      <c r="D68" s="61"/>
      <c r="E68" s="75"/>
      <c r="F68" s="76"/>
      <c r="G68" s="78" t="n">
        <f aca="false">E177</f>
        <v>1021.01</v>
      </c>
      <c r="H68" s="61"/>
      <c r="I68" s="61"/>
      <c r="J68" s="61"/>
      <c r="K68" s="61"/>
      <c r="L68" s="75"/>
      <c r="M68" s="75"/>
      <c r="N68" s="75"/>
      <c r="O68" s="85" t="n">
        <f aca="false">G68+L66+M66+N66</f>
        <v>1021.01</v>
      </c>
      <c r="P68" s="61"/>
      <c r="Q68" s="75"/>
      <c r="R68" s="61"/>
      <c r="S68" s="76"/>
      <c r="T68" s="86" t="n">
        <f aca="false">F66+O68+S66</f>
        <v>1056.81</v>
      </c>
    </row>
    <row r="69" s="3" customFormat="true" ht="25.5" hidden="false" customHeight="true" outlineLevel="0" collapsed="false">
      <c r="B69" s="87" t="s">
        <v>45</v>
      </c>
      <c r="C69" s="88" t="s">
        <v>46</v>
      </c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9"/>
    </row>
    <row r="70" s="3" customFormat="true" ht="12.75" hidden="false" customHeight="false" outlineLevel="0" collapsed="false">
      <c r="B70" s="118" t="s">
        <v>47</v>
      </c>
      <c r="C70" s="91"/>
      <c r="D70" s="91"/>
      <c r="E70" s="91"/>
      <c r="F70" s="93"/>
      <c r="G70" s="91"/>
      <c r="H70" s="91"/>
      <c r="I70" s="91"/>
      <c r="J70" s="91"/>
      <c r="K70" s="91"/>
      <c r="L70" s="91"/>
      <c r="M70" s="91"/>
      <c r="N70" s="91"/>
      <c r="O70" s="93"/>
      <c r="P70" s="91"/>
      <c r="Q70" s="91"/>
      <c r="T70" s="93"/>
    </row>
    <row r="71" customFormat="false" ht="12.75" hidden="false" customHeight="false" outlineLevel="0" collapsed="false"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</row>
    <row r="72" customFormat="false" ht="24" hidden="false" customHeight="true" outlineLevel="0" collapsed="false">
      <c r="B72" s="33" t="s">
        <v>52</v>
      </c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</row>
    <row r="73" s="3" customFormat="true" ht="15" hidden="false" customHeight="true" outlineLevel="0" collapsed="false">
      <c r="B73" s="34" t="s">
        <v>13</v>
      </c>
      <c r="C73" s="38"/>
      <c r="D73" s="39"/>
      <c r="E73" s="39"/>
      <c r="F73" s="37" t="s">
        <v>14</v>
      </c>
      <c r="G73" s="98"/>
      <c r="H73" s="99"/>
      <c r="I73" s="99"/>
      <c r="J73" s="99"/>
      <c r="K73" s="99"/>
      <c r="L73" s="99"/>
      <c r="M73" s="99"/>
      <c r="N73" s="99"/>
      <c r="O73" s="37" t="s">
        <v>15</v>
      </c>
      <c r="P73" s="98"/>
      <c r="Q73" s="99"/>
      <c r="R73" s="99"/>
      <c r="S73" s="37" t="s">
        <v>16</v>
      </c>
      <c r="T73" s="40" t="s">
        <v>17</v>
      </c>
    </row>
    <row r="74" s="3" customFormat="true" ht="15" hidden="false" customHeight="true" outlineLevel="0" collapsed="false">
      <c r="B74" s="41" t="s">
        <v>53</v>
      </c>
      <c r="C74" s="100"/>
      <c r="D74" s="101"/>
      <c r="E74" s="101"/>
      <c r="F74" s="37"/>
      <c r="G74" s="102"/>
      <c r="H74" s="103"/>
      <c r="I74" s="103"/>
      <c r="J74" s="103"/>
      <c r="K74" s="103"/>
      <c r="L74" s="103"/>
      <c r="M74" s="103"/>
      <c r="N74" s="103"/>
      <c r="O74" s="37"/>
      <c r="P74" s="102"/>
      <c r="Q74" s="103"/>
      <c r="R74" s="103"/>
      <c r="S74" s="37"/>
      <c r="T74" s="40"/>
    </row>
    <row r="75" s="3" customFormat="true" ht="15" hidden="false" customHeight="true" outlineLevel="0" collapsed="false">
      <c r="B75" s="46" t="s">
        <v>4</v>
      </c>
      <c r="C75" s="47" t="s">
        <v>19</v>
      </c>
      <c r="D75" s="47" t="s">
        <v>20</v>
      </c>
      <c r="E75" s="47" t="s">
        <v>21</v>
      </c>
      <c r="F75" s="37"/>
      <c r="G75" s="47" t="s">
        <v>22</v>
      </c>
      <c r="H75" s="47" t="s">
        <v>23</v>
      </c>
      <c r="I75" s="47" t="s">
        <v>24</v>
      </c>
      <c r="J75" s="47" t="s">
        <v>25</v>
      </c>
      <c r="K75" s="47" t="s">
        <v>26</v>
      </c>
      <c r="L75" s="48" t="s">
        <v>27</v>
      </c>
      <c r="M75" s="50" t="s">
        <v>28</v>
      </c>
      <c r="N75" s="48" t="s">
        <v>29</v>
      </c>
      <c r="O75" s="37"/>
      <c r="P75" s="47" t="s">
        <v>30</v>
      </c>
      <c r="Q75" s="104" t="s">
        <v>31</v>
      </c>
      <c r="R75" s="47" t="s">
        <v>32</v>
      </c>
      <c r="S75" s="37"/>
      <c r="T75" s="40"/>
    </row>
    <row r="76" s="3" customFormat="true" ht="12.75" hidden="false" customHeight="false" outlineLevel="0" collapsed="false">
      <c r="B76" s="51" t="s">
        <v>33</v>
      </c>
      <c r="C76" s="56"/>
      <c r="D76" s="54"/>
      <c r="E76" s="54"/>
      <c r="F76" s="122"/>
      <c r="G76" s="54"/>
      <c r="H76" s="56"/>
      <c r="I76" s="54"/>
      <c r="J76" s="54"/>
      <c r="K76" s="54"/>
      <c r="L76" s="54"/>
      <c r="M76" s="54"/>
      <c r="N76" s="54"/>
      <c r="O76" s="53"/>
      <c r="P76" s="56"/>
      <c r="Q76" s="54"/>
      <c r="R76" s="58"/>
      <c r="S76" s="58"/>
      <c r="T76" s="123"/>
    </row>
    <row r="77" s="3" customFormat="true" ht="12.75" hidden="false" customHeight="false" outlineLevel="0" collapsed="false">
      <c r="B77" s="60" t="s">
        <v>34</v>
      </c>
      <c r="C77" s="61" t="n">
        <f aca="false">ROUND(B15*C171,6)</f>
        <v>0.392478</v>
      </c>
      <c r="D77" s="61" t="n">
        <f aca="false">ROUND(B15*C172,6)</f>
        <v>0.033816</v>
      </c>
      <c r="E77" s="61" t="n">
        <f aca="false">C173</f>
        <v>0.007946</v>
      </c>
      <c r="F77" s="62" t="n">
        <f aca="false">SUM(C77:E82)</f>
        <v>0.43424</v>
      </c>
      <c r="G77" s="61" t="s">
        <v>35</v>
      </c>
      <c r="H77" s="124" t="n">
        <f aca="false">F178</f>
        <v>0</v>
      </c>
      <c r="I77" s="61" t="n">
        <f aca="false">ROUND(B15*F184,6)</f>
        <v>0.074361</v>
      </c>
      <c r="J77" s="61" t="n">
        <f aca="false">C185</f>
        <v>0.001186</v>
      </c>
      <c r="K77" s="61" t="n">
        <f aca="false">C186</f>
        <v>0.034837</v>
      </c>
      <c r="L77" s="61" t="s">
        <v>35</v>
      </c>
      <c r="M77" s="61" t="s">
        <v>35</v>
      </c>
      <c r="N77" s="61" t="s">
        <v>35</v>
      </c>
      <c r="O77" s="53" t="n">
        <f aca="false">H77+I77+J77+K77</f>
        <v>0.110384</v>
      </c>
      <c r="P77" s="64" t="n">
        <f aca="false">C192</f>
        <v>0.029417</v>
      </c>
      <c r="Q77" s="65" t="n">
        <f aca="false">C193</f>
        <v>0</v>
      </c>
      <c r="R77" s="61" t="n">
        <f aca="false">C199</f>
        <v>0.007292</v>
      </c>
      <c r="S77" s="53" t="n">
        <f aca="false">+P77+Q77+R77</f>
        <v>0.036709</v>
      </c>
      <c r="T77" s="66" t="n">
        <f aca="false">F77+O77+S77</f>
        <v>0.581333</v>
      </c>
    </row>
    <row r="78" s="3" customFormat="true" ht="12.75" hidden="false" customHeight="false" outlineLevel="0" collapsed="false">
      <c r="B78" s="60" t="s">
        <v>36</v>
      </c>
      <c r="C78" s="61"/>
      <c r="D78" s="61"/>
      <c r="E78" s="61"/>
      <c r="F78" s="62"/>
      <c r="G78" s="61"/>
      <c r="H78" s="124" t="n">
        <f aca="false">F179</f>
        <v>0.120203</v>
      </c>
      <c r="I78" s="61"/>
      <c r="J78" s="61"/>
      <c r="K78" s="61"/>
      <c r="L78" s="61"/>
      <c r="M78" s="61"/>
      <c r="N78" s="61"/>
      <c r="O78" s="53" t="n">
        <f aca="false">H78+I77+J77+K77</f>
        <v>0.230587</v>
      </c>
      <c r="P78" s="64"/>
      <c r="Q78" s="65" t="n">
        <f aca="false">C194</f>
        <v>0.0496</v>
      </c>
      <c r="R78" s="61"/>
      <c r="S78" s="53" t="n">
        <f aca="false">+P77+Q78+R77</f>
        <v>0.086309</v>
      </c>
      <c r="T78" s="66" t="n">
        <f aca="false">F77+O78+S78</f>
        <v>0.751136</v>
      </c>
    </row>
    <row r="79" s="3" customFormat="true" ht="12.75" hidden="false" customHeight="false" outlineLevel="0" collapsed="false">
      <c r="B79" s="60" t="s">
        <v>37</v>
      </c>
      <c r="C79" s="61"/>
      <c r="D79" s="61"/>
      <c r="E79" s="61"/>
      <c r="F79" s="62"/>
      <c r="G79" s="61"/>
      <c r="H79" s="124" t="n">
        <f aca="false">F180</f>
        <v>0.110019</v>
      </c>
      <c r="I79" s="61"/>
      <c r="J79" s="61"/>
      <c r="K79" s="61"/>
      <c r="L79" s="61"/>
      <c r="M79" s="61"/>
      <c r="N79" s="61"/>
      <c r="O79" s="53" t="n">
        <f aca="false">H79+I77+J77+K77</f>
        <v>0.220403</v>
      </c>
      <c r="P79" s="64"/>
      <c r="Q79" s="65" t="n">
        <f aca="false">C195</f>
        <v>0.0293</v>
      </c>
      <c r="R79" s="61"/>
      <c r="S79" s="53" t="n">
        <f aca="false">+P77+Q79+R77</f>
        <v>0.066009</v>
      </c>
      <c r="T79" s="66" t="n">
        <f aca="false">F77+O79+S79</f>
        <v>0.720652</v>
      </c>
    </row>
    <row r="80" s="3" customFormat="true" ht="12.75" hidden="false" customHeight="false" outlineLevel="0" collapsed="false">
      <c r="B80" s="60" t="s">
        <v>38</v>
      </c>
      <c r="C80" s="61"/>
      <c r="D80" s="61"/>
      <c r="E80" s="61"/>
      <c r="F80" s="62"/>
      <c r="G80" s="61"/>
      <c r="H80" s="124" t="n">
        <f aca="false">F181</f>
        <v>0.110482</v>
      </c>
      <c r="I80" s="61"/>
      <c r="J80" s="61"/>
      <c r="K80" s="61"/>
      <c r="L80" s="61"/>
      <c r="M80" s="61"/>
      <c r="N80" s="61"/>
      <c r="O80" s="53" t="n">
        <f aca="false">H80+I77+J77+K77</f>
        <v>0.220866</v>
      </c>
      <c r="P80" s="64"/>
      <c r="Q80" s="65" t="n">
        <f aca="false">C196</f>
        <v>0.0237</v>
      </c>
      <c r="R80" s="61"/>
      <c r="S80" s="53" t="n">
        <f aca="false">+P77+Q80+R77</f>
        <v>0.060409</v>
      </c>
      <c r="T80" s="66" t="n">
        <f aca="false">F77+O80+S80</f>
        <v>0.715515</v>
      </c>
    </row>
    <row r="81" s="3" customFormat="true" ht="12.75" hidden="false" customHeight="false" outlineLevel="0" collapsed="false">
      <c r="B81" s="60" t="s">
        <v>39</v>
      </c>
      <c r="C81" s="61"/>
      <c r="D81" s="61"/>
      <c r="E81" s="61"/>
      <c r="F81" s="62"/>
      <c r="G81" s="61"/>
      <c r="H81" s="124" t="n">
        <f aca="false">F182</f>
        <v>0.082553</v>
      </c>
      <c r="I81" s="61"/>
      <c r="J81" s="61"/>
      <c r="K81" s="61"/>
      <c r="L81" s="61"/>
      <c r="M81" s="61"/>
      <c r="N81" s="61"/>
      <c r="O81" s="53" t="n">
        <f aca="false">H81+I77+J77+K77</f>
        <v>0.192937</v>
      </c>
      <c r="P81" s="64"/>
      <c r="Q81" s="65" t="n">
        <f aca="false">C197</f>
        <v>0.017</v>
      </c>
      <c r="R81" s="61"/>
      <c r="S81" s="53" t="n">
        <f aca="false">+P77+Q81+R77</f>
        <v>0.053709</v>
      </c>
      <c r="T81" s="66" t="n">
        <f aca="false">F77+O81+S81</f>
        <v>0.680886</v>
      </c>
    </row>
    <row r="82" s="3" customFormat="true" ht="12.75" hidden="false" customHeight="false" outlineLevel="0" collapsed="false">
      <c r="B82" s="60" t="s">
        <v>40</v>
      </c>
      <c r="C82" s="61"/>
      <c r="D82" s="61"/>
      <c r="E82" s="61"/>
      <c r="F82" s="62"/>
      <c r="G82" s="61"/>
      <c r="H82" s="124" t="n">
        <f aca="false">F183</f>
        <v>0.041816</v>
      </c>
      <c r="I82" s="61"/>
      <c r="J82" s="61"/>
      <c r="K82" s="61"/>
      <c r="L82" s="61"/>
      <c r="M82" s="61"/>
      <c r="N82" s="61"/>
      <c r="O82" s="53" t="n">
        <f aca="false">H82+I77+J77+K77</f>
        <v>0.1522</v>
      </c>
      <c r="P82" s="64"/>
      <c r="Q82" s="61" t="n">
        <f aca="false">C198</f>
        <v>0.0071</v>
      </c>
      <c r="R82" s="61"/>
      <c r="S82" s="53" t="n">
        <f aca="false">+P77+Q82+R77</f>
        <v>0.043809</v>
      </c>
      <c r="T82" s="66" t="n">
        <f aca="false">F77+O82+S82</f>
        <v>0.630249</v>
      </c>
    </row>
    <row r="83" s="3" customFormat="true" ht="12.75" hidden="false" customHeight="false" outlineLevel="0" collapsed="false">
      <c r="B83" s="68" t="s">
        <v>41</v>
      </c>
      <c r="C83" s="69"/>
      <c r="D83" s="70"/>
      <c r="E83" s="69"/>
      <c r="F83" s="72"/>
      <c r="G83" s="116"/>
      <c r="H83" s="69"/>
      <c r="I83" s="70"/>
      <c r="J83" s="69"/>
      <c r="K83" s="69"/>
      <c r="L83" s="69"/>
      <c r="M83" s="69"/>
      <c r="N83" s="69"/>
      <c r="O83" s="72"/>
      <c r="P83" s="69"/>
      <c r="Q83" s="70"/>
      <c r="R83" s="71"/>
      <c r="S83" s="71"/>
      <c r="T83" s="73"/>
    </row>
    <row r="84" s="3" customFormat="true" ht="12.75" hidden="false" customHeight="false" outlineLevel="0" collapsed="false">
      <c r="B84" s="74" t="s">
        <v>42</v>
      </c>
      <c r="C84" s="61" t="s">
        <v>35</v>
      </c>
      <c r="D84" s="61" t="s">
        <v>35</v>
      </c>
      <c r="E84" s="75" t="n">
        <f aca="false">D173</f>
        <v>57.43</v>
      </c>
      <c r="F84" s="76" t="n">
        <f aca="false">SUM(C84:E86)</f>
        <v>57.43</v>
      </c>
      <c r="G84" s="117" t="n">
        <f aca="false">F175</f>
        <v>66.12</v>
      </c>
      <c r="H84" s="61" t="s">
        <v>35</v>
      </c>
      <c r="I84" s="61" t="s">
        <v>35</v>
      </c>
      <c r="J84" s="61" t="s">
        <v>35</v>
      </c>
      <c r="K84" s="61" t="s">
        <v>35</v>
      </c>
      <c r="L84" s="75" t="n">
        <f aca="false">F187</f>
        <v>0</v>
      </c>
      <c r="M84" s="75" t="n">
        <f aca="false">F188</f>
        <v>0</v>
      </c>
      <c r="N84" s="75" t="n">
        <f aca="false">F189</f>
        <v>0</v>
      </c>
      <c r="O84" s="79" t="n">
        <f aca="false">G84+L84+M84+N84</f>
        <v>66.12</v>
      </c>
      <c r="P84" s="61" t="s">
        <v>35</v>
      </c>
      <c r="Q84" s="75" t="n">
        <f aca="false">D193</f>
        <v>-21.63</v>
      </c>
      <c r="R84" s="61" t="s">
        <v>35</v>
      </c>
      <c r="S84" s="76" t="n">
        <f aca="false">Q84</f>
        <v>-21.63</v>
      </c>
      <c r="T84" s="80" t="n">
        <f aca="false">F84+O84+S84</f>
        <v>101.92</v>
      </c>
    </row>
    <row r="85" s="3" customFormat="true" ht="12.75" hidden="false" customHeight="false" outlineLevel="0" collapsed="false">
      <c r="B85" s="81" t="s">
        <v>43</v>
      </c>
      <c r="C85" s="61"/>
      <c r="D85" s="61"/>
      <c r="E85" s="75"/>
      <c r="F85" s="76"/>
      <c r="G85" s="117" t="n">
        <f aca="false">F176</f>
        <v>467.06</v>
      </c>
      <c r="H85" s="61"/>
      <c r="I85" s="61"/>
      <c r="J85" s="61"/>
      <c r="K85" s="61"/>
      <c r="L85" s="75"/>
      <c r="M85" s="75"/>
      <c r="N85" s="75"/>
      <c r="O85" s="82" t="n">
        <f aca="false">G85+L84+M84+N84</f>
        <v>467.06</v>
      </c>
      <c r="P85" s="61"/>
      <c r="Q85" s="75"/>
      <c r="R85" s="61"/>
      <c r="S85" s="76"/>
      <c r="T85" s="83" t="n">
        <f aca="false">F84+O85+S84</f>
        <v>502.86</v>
      </c>
    </row>
    <row r="86" s="3" customFormat="true" ht="12.75" hidden="false" customHeight="false" outlineLevel="0" collapsed="false">
      <c r="B86" s="84" t="s">
        <v>44</v>
      </c>
      <c r="C86" s="61"/>
      <c r="D86" s="61"/>
      <c r="E86" s="75"/>
      <c r="F86" s="76"/>
      <c r="G86" s="78" t="n">
        <f aca="false">F177</f>
        <v>966.62</v>
      </c>
      <c r="H86" s="61"/>
      <c r="I86" s="61"/>
      <c r="J86" s="61"/>
      <c r="K86" s="61"/>
      <c r="L86" s="75"/>
      <c r="M86" s="75"/>
      <c r="N86" s="75"/>
      <c r="O86" s="85" t="n">
        <f aca="false">G86+L84+M84+N84</f>
        <v>966.62</v>
      </c>
      <c r="P86" s="61"/>
      <c r="Q86" s="75"/>
      <c r="R86" s="61"/>
      <c r="S86" s="76"/>
      <c r="T86" s="86" t="n">
        <f aca="false">F84+O86+S84</f>
        <v>1002.42</v>
      </c>
    </row>
    <row r="87" s="3" customFormat="true" ht="25.5" hidden="false" customHeight="true" outlineLevel="0" collapsed="false">
      <c r="B87" s="87" t="s">
        <v>45</v>
      </c>
      <c r="C87" s="88" t="s">
        <v>46</v>
      </c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9"/>
    </row>
    <row r="88" s="3" customFormat="true" ht="12.75" hidden="false" customHeight="false" outlineLevel="0" collapsed="false">
      <c r="B88" s="118" t="s">
        <v>47</v>
      </c>
      <c r="C88" s="91"/>
      <c r="D88" s="91"/>
      <c r="E88" s="91"/>
      <c r="F88" s="93"/>
      <c r="G88" s="91"/>
      <c r="H88" s="91"/>
      <c r="I88" s="91"/>
      <c r="J88" s="91"/>
      <c r="K88" s="91"/>
      <c r="L88" s="91"/>
      <c r="M88" s="91"/>
      <c r="N88" s="91"/>
      <c r="O88" s="93"/>
      <c r="P88" s="91"/>
      <c r="Q88" s="91"/>
      <c r="T88" s="93"/>
    </row>
    <row r="89" customFormat="false" ht="12.75" hidden="false" customHeight="false" outlineLevel="0" collapsed="false"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</row>
    <row r="90" customFormat="false" ht="24" hidden="false" customHeight="true" outlineLevel="0" collapsed="false">
      <c r="B90" s="33" t="s">
        <v>54</v>
      </c>
      <c r="C90" s="95"/>
      <c r="D90" s="95"/>
      <c r="E90" s="95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</row>
    <row r="91" s="3" customFormat="true" ht="15" hidden="false" customHeight="true" outlineLevel="0" collapsed="false">
      <c r="B91" s="34" t="s">
        <v>13</v>
      </c>
      <c r="C91" s="96"/>
      <c r="D91" s="97"/>
      <c r="E91" s="97"/>
      <c r="F91" s="37" t="s">
        <v>14</v>
      </c>
      <c r="G91" s="98"/>
      <c r="H91" s="99"/>
      <c r="I91" s="99"/>
      <c r="J91" s="99"/>
      <c r="K91" s="99"/>
      <c r="L91" s="99"/>
      <c r="M91" s="99"/>
      <c r="N91" s="99"/>
      <c r="O91" s="37" t="s">
        <v>15</v>
      </c>
      <c r="P91" s="98"/>
      <c r="Q91" s="99"/>
      <c r="R91" s="99"/>
      <c r="S91" s="37" t="s">
        <v>16</v>
      </c>
      <c r="T91" s="40" t="s">
        <v>17</v>
      </c>
    </row>
    <row r="92" s="3" customFormat="true" ht="15" hidden="false" customHeight="true" outlineLevel="0" collapsed="false">
      <c r="B92" s="125" t="s">
        <v>55</v>
      </c>
      <c r="C92" s="100"/>
      <c r="D92" s="101"/>
      <c r="E92" s="101"/>
      <c r="F92" s="37"/>
      <c r="G92" s="102"/>
      <c r="H92" s="103"/>
      <c r="I92" s="103"/>
      <c r="J92" s="103"/>
      <c r="K92" s="103"/>
      <c r="L92" s="103"/>
      <c r="M92" s="103"/>
      <c r="N92" s="103"/>
      <c r="O92" s="37"/>
      <c r="P92" s="102"/>
      <c r="Q92" s="103"/>
      <c r="R92" s="103"/>
      <c r="S92" s="37"/>
      <c r="T92" s="40"/>
    </row>
    <row r="93" s="3" customFormat="true" ht="15" hidden="false" customHeight="true" outlineLevel="0" collapsed="false">
      <c r="B93" s="46" t="s">
        <v>4</v>
      </c>
      <c r="C93" s="47" t="s">
        <v>19</v>
      </c>
      <c r="D93" s="47" t="s">
        <v>20</v>
      </c>
      <c r="E93" s="47" t="s">
        <v>21</v>
      </c>
      <c r="F93" s="37"/>
      <c r="G93" s="47" t="s">
        <v>22</v>
      </c>
      <c r="H93" s="47" t="s">
        <v>23</v>
      </c>
      <c r="I93" s="47" t="s">
        <v>24</v>
      </c>
      <c r="J93" s="47" t="s">
        <v>25</v>
      </c>
      <c r="K93" s="47" t="s">
        <v>26</v>
      </c>
      <c r="L93" s="48" t="s">
        <v>27</v>
      </c>
      <c r="M93" s="50" t="s">
        <v>28</v>
      </c>
      <c r="N93" s="48" t="s">
        <v>29</v>
      </c>
      <c r="O93" s="37"/>
      <c r="P93" s="47" t="s">
        <v>30</v>
      </c>
      <c r="Q93" s="47" t="s">
        <v>31</v>
      </c>
      <c r="R93" s="47" t="s">
        <v>32</v>
      </c>
      <c r="S93" s="37"/>
      <c r="T93" s="40"/>
    </row>
    <row r="94" s="3" customFormat="true" ht="12.75" hidden="false" customHeight="false" outlineLevel="0" collapsed="false">
      <c r="B94" s="51" t="s">
        <v>33</v>
      </c>
      <c r="C94" s="56"/>
      <c r="D94" s="54"/>
      <c r="E94" s="54"/>
      <c r="F94" s="53"/>
      <c r="G94" s="56"/>
      <c r="H94" s="54"/>
      <c r="I94" s="54"/>
      <c r="J94" s="54"/>
      <c r="K94" s="54"/>
      <c r="L94" s="54"/>
      <c r="M94" s="54"/>
      <c r="N94" s="54"/>
      <c r="O94" s="53"/>
      <c r="P94" s="54"/>
      <c r="Q94" s="54"/>
      <c r="R94" s="58"/>
      <c r="S94" s="58"/>
      <c r="T94" s="123"/>
    </row>
    <row r="95" s="3" customFormat="true" ht="12.75" hidden="false" customHeight="false" outlineLevel="0" collapsed="false">
      <c r="B95" s="60" t="s">
        <v>34</v>
      </c>
      <c r="C95" s="61" t="n">
        <f aca="false">ROUND(B15*C171,6)</f>
        <v>0.392478</v>
      </c>
      <c r="D95" s="61" t="n">
        <f aca="false">ROUND(B15*C172,6)</f>
        <v>0.033816</v>
      </c>
      <c r="E95" s="61" t="n">
        <f aca="false">C173</f>
        <v>0.007946</v>
      </c>
      <c r="F95" s="62" t="n">
        <f aca="false">SUM(C95:E100)</f>
        <v>0.43424</v>
      </c>
      <c r="G95" s="61" t="s">
        <v>35</v>
      </c>
      <c r="H95" s="65" t="n">
        <f aca="false">G178</f>
        <v>0</v>
      </c>
      <c r="I95" s="61" t="n">
        <f aca="false">ROUND(B15*G184,6)</f>
        <v>0.074361</v>
      </c>
      <c r="J95" s="61" t="n">
        <f aca="false">C185</f>
        <v>0.001186</v>
      </c>
      <c r="K95" s="61" t="n">
        <f aca="false">C186</f>
        <v>0.034837</v>
      </c>
      <c r="L95" s="61" t="s">
        <v>35</v>
      </c>
      <c r="M95" s="61" t="s">
        <v>35</v>
      </c>
      <c r="N95" s="61" t="s">
        <v>35</v>
      </c>
      <c r="O95" s="53" t="n">
        <f aca="false">H95+I95+J95+K95</f>
        <v>0.110384</v>
      </c>
      <c r="P95" s="61" t="n">
        <f aca="false">C192</f>
        <v>0.029417</v>
      </c>
      <c r="Q95" s="65" t="n">
        <f aca="false">C193</f>
        <v>0</v>
      </c>
      <c r="R95" s="61" t="n">
        <f aca="false">C199</f>
        <v>0.007292</v>
      </c>
      <c r="S95" s="53" t="n">
        <f aca="false">+P95+Q95+R95</f>
        <v>0.036709</v>
      </c>
      <c r="T95" s="66" t="n">
        <f aca="false">F95+O95+S95</f>
        <v>0.581333</v>
      </c>
    </row>
    <row r="96" s="3" customFormat="true" ht="12.75" hidden="false" customHeight="false" outlineLevel="0" collapsed="false">
      <c r="B96" s="60" t="s">
        <v>36</v>
      </c>
      <c r="C96" s="61"/>
      <c r="D96" s="61"/>
      <c r="E96" s="61"/>
      <c r="F96" s="62"/>
      <c r="G96" s="61"/>
      <c r="H96" s="65" t="n">
        <f aca="false">G179</f>
        <v>0.17153</v>
      </c>
      <c r="I96" s="61"/>
      <c r="J96" s="61"/>
      <c r="K96" s="61"/>
      <c r="L96" s="61"/>
      <c r="M96" s="61"/>
      <c r="N96" s="61"/>
      <c r="O96" s="53" t="n">
        <f aca="false">H96+I95+J95+K95</f>
        <v>0.281914</v>
      </c>
      <c r="P96" s="61"/>
      <c r="Q96" s="65" t="n">
        <f aca="false">C194</f>
        <v>0.0496</v>
      </c>
      <c r="R96" s="61"/>
      <c r="S96" s="53" t="n">
        <f aca="false">+P95+Q96+R95</f>
        <v>0.086309</v>
      </c>
      <c r="T96" s="66" t="n">
        <f aca="false">F95+O96+S96</f>
        <v>0.802463</v>
      </c>
    </row>
    <row r="97" s="3" customFormat="true" ht="12.75" hidden="false" customHeight="false" outlineLevel="0" collapsed="false">
      <c r="B97" s="60" t="s">
        <v>37</v>
      </c>
      <c r="C97" s="61"/>
      <c r="D97" s="61"/>
      <c r="E97" s="61"/>
      <c r="F97" s="62"/>
      <c r="G97" s="61"/>
      <c r="H97" s="65" t="n">
        <f aca="false">G180</f>
        <v>0.156998</v>
      </c>
      <c r="I97" s="61"/>
      <c r="J97" s="61"/>
      <c r="K97" s="61"/>
      <c r="L97" s="61"/>
      <c r="M97" s="61"/>
      <c r="N97" s="61"/>
      <c r="O97" s="53" t="n">
        <f aca="false">H97+I95+J95+K95</f>
        <v>0.267382</v>
      </c>
      <c r="P97" s="61"/>
      <c r="Q97" s="65" t="n">
        <f aca="false">C195</f>
        <v>0.0293</v>
      </c>
      <c r="R97" s="61"/>
      <c r="S97" s="53" t="n">
        <f aca="false">+P95+Q97+R95</f>
        <v>0.066009</v>
      </c>
      <c r="T97" s="66" t="n">
        <f aca="false">F95+O97+S97</f>
        <v>0.767631</v>
      </c>
    </row>
    <row r="98" s="3" customFormat="true" ht="12.75" hidden="false" customHeight="false" outlineLevel="0" collapsed="false">
      <c r="B98" s="60" t="s">
        <v>38</v>
      </c>
      <c r="C98" s="61"/>
      <c r="D98" s="61"/>
      <c r="E98" s="61"/>
      <c r="F98" s="62"/>
      <c r="G98" s="61"/>
      <c r="H98" s="65" t="n">
        <f aca="false">G181</f>
        <v>0.157658</v>
      </c>
      <c r="I98" s="61"/>
      <c r="J98" s="61"/>
      <c r="K98" s="61"/>
      <c r="L98" s="61"/>
      <c r="M98" s="61"/>
      <c r="N98" s="61"/>
      <c r="O98" s="53" t="n">
        <f aca="false">H98+I95+J95+K95</f>
        <v>0.268042</v>
      </c>
      <c r="P98" s="61"/>
      <c r="Q98" s="65" t="n">
        <f aca="false">C196</f>
        <v>0.0237</v>
      </c>
      <c r="R98" s="61"/>
      <c r="S98" s="53" t="n">
        <f aca="false">+P95+Q98+R95</f>
        <v>0.060409</v>
      </c>
      <c r="T98" s="66" t="n">
        <f aca="false">F95+O98+S98</f>
        <v>0.762691</v>
      </c>
    </row>
    <row r="99" s="3" customFormat="true" ht="12.75" hidden="false" customHeight="false" outlineLevel="0" collapsed="false">
      <c r="B99" s="60" t="s">
        <v>39</v>
      </c>
      <c r="C99" s="61"/>
      <c r="D99" s="61"/>
      <c r="E99" s="61"/>
      <c r="F99" s="62"/>
      <c r="G99" s="61"/>
      <c r="H99" s="65" t="n">
        <f aca="false">G182</f>
        <v>0.117803</v>
      </c>
      <c r="I99" s="61"/>
      <c r="J99" s="61"/>
      <c r="K99" s="61"/>
      <c r="L99" s="61"/>
      <c r="M99" s="61"/>
      <c r="N99" s="61"/>
      <c r="O99" s="53" t="n">
        <f aca="false">H99+I95+J95+K95</f>
        <v>0.228187</v>
      </c>
      <c r="P99" s="61"/>
      <c r="Q99" s="65" t="n">
        <f aca="false">C197</f>
        <v>0.017</v>
      </c>
      <c r="R99" s="61"/>
      <c r="S99" s="53" t="n">
        <f aca="false">+P95+Q99+R95</f>
        <v>0.053709</v>
      </c>
      <c r="T99" s="66" t="n">
        <f aca="false">F95+O99+S99</f>
        <v>0.716136</v>
      </c>
    </row>
    <row r="100" s="3" customFormat="true" ht="12.75" hidden="false" customHeight="false" outlineLevel="0" collapsed="false">
      <c r="B100" s="60" t="s">
        <v>40</v>
      </c>
      <c r="C100" s="61"/>
      <c r="D100" s="61"/>
      <c r="E100" s="61"/>
      <c r="F100" s="62"/>
      <c r="G100" s="61"/>
      <c r="H100" s="65" t="n">
        <f aca="false">G183</f>
        <v>0.059672</v>
      </c>
      <c r="I100" s="61"/>
      <c r="J100" s="61"/>
      <c r="K100" s="61"/>
      <c r="L100" s="61"/>
      <c r="M100" s="61"/>
      <c r="N100" s="61"/>
      <c r="O100" s="53" t="n">
        <f aca="false">H100+I95+J95+K95</f>
        <v>0.170056</v>
      </c>
      <c r="P100" s="61"/>
      <c r="Q100" s="65" t="n">
        <f aca="false">C198</f>
        <v>0.0071</v>
      </c>
      <c r="R100" s="61"/>
      <c r="S100" s="53" t="n">
        <f aca="false">+P95+Q100+R95</f>
        <v>0.043809</v>
      </c>
      <c r="T100" s="66" t="n">
        <f aca="false">F95+O100+S100</f>
        <v>0.648105</v>
      </c>
    </row>
    <row r="101" s="3" customFormat="true" ht="12.75" hidden="false" customHeight="false" outlineLevel="0" collapsed="false">
      <c r="B101" s="68" t="s">
        <v>41</v>
      </c>
      <c r="C101" s="69"/>
      <c r="D101" s="70"/>
      <c r="E101" s="69"/>
      <c r="F101" s="72"/>
      <c r="G101" s="116"/>
      <c r="H101" s="69"/>
      <c r="I101" s="70"/>
      <c r="J101" s="69"/>
      <c r="K101" s="69"/>
      <c r="L101" s="69"/>
      <c r="M101" s="69"/>
      <c r="N101" s="69"/>
      <c r="O101" s="72"/>
      <c r="P101" s="69"/>
      <c r="Q101" s="70"/>
      <c r="R101" s="71"/>
      <c r="S101" s="71"/>
      <c r="T101" s="73"/>
    </row>
    <row r="102" s="3" customFormat="true" ht="12.75" hidden="false" customHeight="false" outlineLevel="0" collapsed="false">
      <c r="B102" s="74" t="s">
        <v>42</v>
      </c>
      <c r="C102" s="61" t="s">
        <v>35</v>
      </c>
      <c r="D102" s="61" t="s">
        <v>35</v>
      </c>
      <c r="E102" s="75" t="n">
        <f aca="false">D173</f>
        <v>57.43</v>
      </c>
      <c r="F102" s="76" t="n">
        <f aca="false">SUM(C102:E104)</f>
        <v>57.43</v>
      </c>
      <c r="G102" s="117" t="n">
        <f aca="false">G175</f>
        <v>85.09</v>
      </c>
      <c r="H102" s="61" t="s">
        <v>35</v>
      </c>
      <c r="I102" s="61" t="s">
        <v>35</v>
      </c>
      <c r="J102" s="61" t="s">
        <v>35</v>
      </c>
      <c r="K102" s="61" t="s">
        <v>35</v>
      </c>
      <c r="L102" s="75" t="n">
        <f aca="false">G187</f>
        <v>-0.34</v>
      </c>
      <c r="M102" s="75" t="n">
        <f aca="false">G188</f>
        <v>-0.48</v>
      </c>
      <c r="N102" s="75" t="n">
        <f aca="false">G189</f>
        <v>0</v>
      </c>
      <c r="O102" s="79" t="n">
        <f aca="false">G102+L102+M102+N102</f>
        <v>84.27</v>
      </c>
      <c r="P102" s="61" t="s">
        <v>35</v>
      </c>
      <c r="Q102" s="75" t="n">
        <f aca="false">D193</f>
        <v>-21.63</v>
      </c>
      <c r="R102" s="61" t="s">
        <v>35</v>
      </c>
      <c r="S102" s="76" t="n">
        <f aca="false">Q102</f>
        <v>-21.63</v>
      </c>
      <c r="T102" s="80" t="n">
        <f aca="false">F102+O102+S102</f>
        <v>120.07</v>
      </c>
    </row>
    <row r="103" s="3" customFormat="true" ht="12.75" hidden="false" customHeight="false" outlineLevel="0" collapsed="false">
      <c r="B103" s="81" t="s">
        <v>43</v>
      </c>
      <c r="C103" s="61"/>
      <c r="D103" s="61"/>
      <c r="E103" s="75"/>
      <c r="F103" s="76"/>
      <c r="G103" s="117" t="n">
        <f aca="false">G176</f>
        <v>641.13</v>
      </c>
      <c r="H103" s="61"/>
      <c r="I103" s="61"/>
      <c r="J103" s="61"/>
      <c r="K103" s="61"/>
      <c r="L103" s="75"/>
      <c r="M103" s="75"/>
      <c r="N103" s="75"/>
      <c r="O103" s="82" t="n">
        <f aca="false">G103+L102+M102+N102</f>
        <v>640.31</v>
      </c>
      <c r="P103" s="61"/>
      <c r="Q103" s="75"/>
      <c r="R103" s="61"/>
      <c r="S103" s="76"/>
      <c r="T103" s="83" t="n">
        <f aca="false">F102+O103+S102</f>
        <v>676.11</v>
      </c>
    </row>
    <row r="104" s="3" customFormat="true" ht="12.75" hidden="false" customHeight="false" outlineLevel="0" collapsed="false">
      <c r="B104" s="84" t="s">
        <v>44</v>
      </c>
      <c r="C104" s="61"/>
      <c r="D104" s="61"/>
      <c r="E104" s="75"/>
      <c r="F104" s="76"/>
      <c r="G104" s="78" t="n">
        <f aca="false">G177</f>
        <v>1287.45</v>
      </c>
      <c r="H104" s="61"/>
      <c r="I104" s="61"/>
      <c r="J104" s="61"/>
      <c r="K104" s="61"/>
      <c r="L104" s="75"/>
      <c r="M104" s="75"/>
      <c r="N104" s="75"/>
      <c r="O104" s="85" t="n">
        <f aca="false">G104+L102+M102+N102</f>
        <v>1286.63</v>
      </c>
      <c r="P104" s="61"/>
      <c r="Q104" s="75"/>
      <c r="R104" s="61"/>
      <c r="S104" s="76"/>
      <c r="T104" s="86" t="n">
        <f aca="false">F102+O104+S102</f>
        <v>1322.43</v>
      </c>
    </row>
    <row r="105" s="3" customFormat="true" ht="25.5" hidden="false" customHeight="true" outlineLevel="0" collapsed="false">
      <c r="B105" s="87" t="s">
        <v>45</v>
      </c>
      <c r="C105" s="88" t="s">
        <v>46</v>
      </c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9"/>
    </row>
    <row r="106" s="3" customFormat="true" ht="12.75" hidden="false" customHeight="false" outlineLevel="0" collapsed="false">
      <c r="B106" s="118" t="s">
        <v>47</v>
      </c>
      <c r="C106" s="91"/>
      <c r="D106" s="91"/>
      <c r="E106" s="91"/>
      <c r="F106" s="93"/>
      <c r="G106" s="91"/>
      <c r="H106" s="91"/>
      <c r="I106" s="91"/>
      <c r="J106" s="91"/>
      <c r="K106" s="91"/>
      <c r="L106" s="91"/>
      <c r="M106" s="91"/>
      <c r="N106" s="91"/>
      <c r="O106" s="93"/>
      <c r="P106" s="91"/>
      <c r="Q106" s="91"/>
      <c r="T106" s="93"/>
    </row>
    <row r="107" customFormat="false" ht="12.75" hidden="false" customHeight="false" outlineLevel="0" collapsed="false"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</row>
    <row r="108" customFormat="false" ht="24" hidden="false" customHeight="true" outlineLevel="0" collapsed="false">
      <c r="B108" s="33" t="s">
        <v>56</v>
      </c>
      <c r="C108" s="95"/>
      <c r="D108" s="95"/>
      <c r="E108" s="95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</row>
    <row r="109" s="3" customFormat="true" ht="15" hidden="false" customHeight="true" outlineLevel="0" collapsed="false">
      <c r="B109" s="34" t="s">
        <v>13</v>
      </c>
      <c r="C109" s="96"/>
      <c r="D109" s="97"/>
      <c r="E109" s="97"/>
      <c r="F109" s="37" t="s">
        <v>14</v>
      </c>
      <c r="G109" s="98"/>
      <c r="H109" s="99"/>
      <c r="I109" s="99"/>
      <c r="J109" s="99"/>
      <c r="K109" s="99"/>
      <c r="L109" s="99"/>
      <c r="M109" s="99"/>
      <c r="N109" s="99"/>
      <c r="O109" s="37" t="s">
        <v>15</v>
      </c>
      <c r="P109" s="98"/>
      <c r="Q109" s="99"/>
      <c r="R109" s="99"/>
      <c r="S109" s="37" t="s">
        <v>16</v>
      </c>
      <c r="T109" s="40" t="s">
        <v>17</v>
      </c>
    </row>
    <row r="110" s="3" customFormat="true" ht="15" hidden="false" customHeight="true" outlineLevel="0" collapsed="false">
      <c r="B110" s="125" t="s">
        <v>57</v>
      </c>
      <c r="C110" s="100"/>
      <c r="D110" s="101"/>
      <c r="E110" s="101"/>
      <c r="F110" s="37"/>
      <c r="G110" s="102"/>
      <c r="H110" s="103"/>
      <c r="I110" s="103"/>
      <c r="J110" s="103"/>
      <c r="K110" s="103"/>
      <c r="L110" s="103"/>
      <c r="M110" s="103"/>
      <c r="N110" s="103"/>
      <c r="O110" s="37"/>
      <c r="P110" s="102"/>
      <c r="Q110" s="103"/>
      <c r="R110" s="103"/>
      <c r="S110" s="37"/>
      <c r="T110" s="40"/>
    </row>
    <row r="111" s="3" customFormat="true" ht="15" hidden="false" customHeight="true" outlineLevel="0" collapsed="false">
      <c r="B111" s="46" t="s">
        <v>4</v>
      </c>
      <c r="C111" s="47" t="s">
        <v>19</v>
      </c>
      <c r="D111" s="47" t="s">
        <v>20</v>
      </c>
      <c r="E111" s="47" t="s">
        <v>21</v>
      </c>
      <c r="F111" s="37"/>
      <c r="G111" s="47" t="s">
        <v>22</v>
      </c>
      <c r="H111" s="47" t="s">
        <v>23</v>
      </c>
      <c r="I111" s="47" t="s">
        <v>24</v>
      </c>
      <c r="J111" s="47" t="s">
        <v>25</v>
      </c>
      <c r="K111" s="47" t="s">
        <v>26</v>
      </c>
      <c r="L111" s="48" t="s">
        <v>27</v>
      </c>
      <c r="M111" s="50" t="s">
        <v>28</v>
      </c>
      <c r="N111" s="48" t="s">
        <v>29</v>
      </c>
      <c r="O111" s="37"/>
      <c r="P111" s="47" t="s">
        <v>30</v>
      </c>
      <c r="Q111" s="47" t="s">
        <v>31</v>
      </c>
      <c r="R111" s="47" t="s">
        <v>32</v>
      </c>
      <c r="S111" s="37"/>
      <c r="T111" s="40"/>
    </row>
    <row r="112" s="3" customFormat="true" ht="12.75" hidden="false" customHeight="false" outlineLevel="0" collapsed="false">
      <c r="B112" s="51" t="s">
        <v>33</v>
      </c>
      <c r="C112" s="56"/>
      <c r="D112" s="54"/>
      <c r="E112" s="54"/>
      <c r="F112" s="122"/>
      <c r="G112" s="54"/>
      <c r="H112" s="56"/>
      <c r="I112" s="54"/>
      <c r="J112" s="54"/>
      <c r="K112" s="54"/>
      <c r="L112" s="54"/>
      <c r="M112" s="126"/>
      <c r="N112" s="54"/>
      <c r="O112" s="53"/>
      <c r="P112" s="56"/>
      <c r="Q112" s="54"/>
      <c r="R112" s="58"/>
      <c r="S112" s="58"/>
      <c r="T112" s="123"/>
    </row>
    <row r="113" s="3" customFormat="true" ht="12.75" hidden="false" customHeight="false" outlineLevel="0" collapsed="false">
      <c r="B113" s="60" t="s">
        <v>34</v>
      </c>
      <c r="C113" s="61" t="n">
        <f aca="false">ROUND(B15*C171,6)</f>
        <v>0.392478</v>
      </c>
      <c r="D113" s="61" t="n">
        <f aca="false">ROUND(B15*C172,6)</f>
        <v>0.033816</v>
      </c>
      <c r="E113" s="61" t="n">
        <f aca="false">C173</f>
        <v>0.007946</v>
      </c>
      <c r="F113" s="62" t="n">
        <f aca="false">SUM(C113:E118)</f>
        <v>0.43424</v>
      </c>
      <c r="G113" s="61" t="s">
        <v>35</v>
      </c>
      <c r="H113" s="124" t="n">
        <f aca="false">H178</f>
        <v>0</v>
      </c>
      <c r="I113" s="61" t="n">
        <f aca="false">ROUND(B15*H184,6)</f>
        <v>0.074361</v>
      </c>
      <c r="J113" s="61" t="n">
        <f aca="false">C185</f>
        <v>0.001186</v>
      </c>
      <c r="K113" s="61" t="n">
        <f aca="false">C186</f>
        <v>0.034837</v>
      </c>
      <c r="L113" s="61" t="s">
        <v>35</v>
      </c>
      <c r="M113" s="64" t="s">
        <v>35</v>
      </c>
      <c r="N113" s="61" t="s">
        <v>35</v>
      </c>
      <c r="O113" s="53" t="n">
        <f aca="false">H113+I113+J113+K113</f>
        <v>0.110384</v>
      </c>
      <c r="P113" s="64" t="n">
        <f aca="false">C192</f>
        <v>0.029417</v>
      </c>
      <c r="Q113" s="65" t="n">
        <f aca="false">C193</f>
        <v>0</v>
      </c>
      <c r="R113" s="61" t="n">
        <f aca="false">C199</f>
        <v>0.007292</v>
      </c>
      <c r="S113" s="53" t="n">
        <f aca="false">+P113+Q113+R113</f>
        <v>0.036709</v>
      </c>
      <c r="T113" s="66" t="n">
        <f aca="false">F113+O113+S113</f>
        <v>0.581333</v>
      </c>
    </row>
    <row r="114" s="3" customFormat="true" ht="12.75" hidden="false" customHeight="false" outlineLevel="0" collapsed="false">
      <c r="B114" s="60" t="s">
        <v>36</v>
      </c>
      <c r="C114" s="61"/>
      <c r="D114" s="61"/>
      <c r="E114" s="61"/>
      <c r="F114" s="62"/>
      <c r="G114" s="61"/>
      <c r="H114" s="124" t="n">
        <f aca="false">H179</f>
        <v>0.235317</v>
      </c>
      <c r="I114" s="61"/>
      <c r="J114" s="61"/>
      <c r="K114" s="61"/>
      <c r="L114" s="61"/>
      <c r="M114" s="64"/>
      <c r="N114" s="61"/>
      <c r="O114" s="53" t="n">
        <f aca="false">H114+I113+J113+K113</f>
        <v>0.345701</v>
      </c>
      <c r="P114" s="64"/>
      <c r="Q114" s="65" t="n">
        <f aca="false">C194</f>
        <v>0.0496</v>
      </c>
      <c r="R114" s="61"/>
      <c r="S114" s="53" t="n">
        <f aca="false">+P113+Q114+R113</f>
        <v>0.086309</v>
      </c>
      <c r="T114" s="66" t="n">
        <f aca="false">F113+O114+S114</f>
        <v>0.86625</v>
      </c>
    </row>
    <row r="115" s="3" customFormat="true" ht="12.75" hidden="false" customHeight="false" outlineLevel="0" collapsed="false">
      <c r="B115" s="60" t="s">
        <v>37</v>
      </c>
      <c r="C115" s="61"/>
      <c r="D115" s="61"/>
      <c r="E115" s="61"/>
      <c r="F115" s="62"/>
      <c r="G115" s="61"/>
      <c r="H115" s="124" t="n">
        <f aca="false">H180</f>
        <v>0.21538</v>
      </c>
      <c r="I115" s="61"/>
      <c r="J115" s="61"/>
      <c r="K115" s="61"/>
      <c r="L115" s="61"/>
      <c r="M115" s="64"/>
      <c r="N115" s="61"/>
      <c r="O115" s="53" t="n">
        <f aca="false">H115+I113+J113+K113</f>
        <v>0.325764</v>
      </c>
      <c r="P115" s="64"/>
      <c r="Q115" s="65" t="n">
        <f aca="false">C195</f>
        <v>0.0293</v>
      </c>
      <c r="R115" s="61"/>
      <c r="S115" s="53" t="n">
        <f aca="false">+P113+Q115+R113</f>
        <v>0.066009</v>
      </c>
      <c r="T115" s="66" t="n">
        <f aca="false">F113+O115+S115</f>
        <v>0.826013</v>
      </c>
    </row>
    <row r="116" s="3" customFormat="true" ht="12.75" hidden="false" customHeight="false" outlineLevel="0" collapsed="false">
      <c r="B116" s="60" t="s">
        <v>38</v>
      </c>
      <c r="C116" s="61"/>
      <c r="D116" s="61"/>
      <c r="E116" s="61"/>
      <c r="F116" s="62"/>
      <c r="G116" s="61"/>
      <c r="H116" s="124" t="n">
        <f aca="false">H181</f>
        <v>0.216286</v>
      </c>
      <c r="I116" s="61"/>
      <c r="J116" s="61"/>
      <c r="K116" s="61"/>
      <c r="L116" s="61"/>
      <c r="M116" s="64"/>
      <c r="N116" s="61"/>
      <c r="O116" s="53" t="n">
        <f aca="false">H116+I113+J113+K113</f>
        <v>0.32667</v>
      </c>
      <c r="P116" s="64"/>
      <c r="Q116" s="65" t="n">
        <f aca="false">C196</f>
        <v>0.0237</v>
      </c>
      <c r="R116" s="61"/>
      <c r="S116" s="53" t="n">
        <f aca="false">+P113+Q116+R113</f>
        <v>0.060409</v>
      </c>
      <c r="T116" s="66" t="n">
        <f aca="false">F113+O116+S116</f>
        <v>0.821319</v>
      </c>
    </row>
    <row r="117" s="3" customFormat="true" ht="12.75" hidden="false" customHeight="false" outlineLevel="0" collapsed="false">
      <c r="B117" s="60" t="s">
        <v>39</v>
      </c>
      <c r="C117" s="61"/>
      <c r="D117" s="61"/>
      <c r="E117" s="61"/>
      <c r="F117" s="62"/>
      <c r="G117" s="61"/>
      <c r="H117" s="124" t="n">
        <f aca="false">H182</f>
        <v>0.16161</v>
      </c>
      <c r="I117" s="61"/>
      <c r="J117" s="61"/>
      <c r="K117" s="61"/>
      <c r="L117" s="61"/>
      <c r="M117" s="64"/>
      <c r="N117" s="61"/>
      <c r="O117" s="53" t="n">
        <f aca="false">H117+I113+J113+K113</f>
        <v>0.271994</v>
      </c>
      <c r="P117" s="64"/>
      <c r="Q117" s="65" t="n">
        <f aca="false">C197</f>
        <v>0.017</v>
      </c>
      <c r="R117" s="61"/>
      <c r="S117" s="53" t="n">
        <f aca="false">+P113+Q117+R113</f>
        <v>0.053709</v>
      </c>
      <c r="T117" s="66" t="n">
        <f aca="false">F113+O117+S117</f>
        <v>0.759943</v>
      </c>
    </row>
    <row r="118" s="3" customFormat="true" ht="12.75" hidden="false" customHeight="false" outlineLevel="0" collapsed="false">
      <c r="B118" s="60" t="s">
        <v>40</v>
      </c>
      <c r="C118" s="61"/>
      <c r="D118" s="61"/>
      <c r="E118" s="61"/>
      <c r="F118" s="62"/>
      <c r="G118" s="61"/>
      <c r="H118" s="124" t="n">
        <f aca="false">H183</f>
        <v>0.081862</v>
      </c>
      <c r="I118" s="61"/>
      <c r="J118" s="61"/>
      <c r="K118" s="61"/>
      <c r="L118" s="61"/>
      <c r="M118" s="64"/>
      <c r="N118" s="61"/>
      <c r="O118" s="53" t="n">
        <f aca="false">H118+I113+J113+K113</f>
        <v>0.192246</v>
      </c>
      <c r="P118" s="64"/>
      <c r="Q118" s="61" t="n">
        <f aca="false">C198</f>
        <v>0.0071</v>
      </c>
      <c r="R118" s="61"/>
      <c r="S118" s="53" t="n">
        <f aca="false">+P113+Q118+R113</f>
        <v>0.043809</v>
      </c>
      <c r="T118" s="66" t="n">
        <f aca="false">F113+O118+S118</f>
        <v>0.670295</v>
      </c>
    </row>
    <row r="119" s="3" customFormat="true" ht="12.75" hidden="false" customHeight="false" outlineLevel="0" collapsed="false">
      <c r="B119" s="68" t="s">
        <v>41</v>
      </c>
      <c r="C119" s="69"/>
      <c r="D119" s="115"/>
      <c r="E119" s="69"/>
      <c r="F119" s="127"/>
      <c r="G119" s="69"/>
      <c r="H119" s="70"/>
      <c r="I119" s="69"/>
      <c r="J119" s="69"/>
      <c r="K119" s="70"/>
      <c r="L119" s="69"/>
      <c r="M119" s="70"/>
      <c r="N119" s="69"/>
      <c r="O119" s="72"/>
      <c r="P119" s="70"/>
      <c r="Q119" s="69"/>
      <c r="R119" s="71"/>
      <c r="S119" s="71"/>
      <c r="T119" s="73"/>
    </row>
    <row r="120" s="3" customFormat="true" ht="12.75" hidden="false" customHeight="false" outlineLevel="0" collapsed="false">
      <c r="B120" s="74" t="s">
        <v>42</v>
      </c>
      <c r="C120" s="61" t="s">
        <v>35</v>
      </c>
      <c r="D120" s="61" t="s">
        <v>35</v>
      </c>
      <c r="E120" s="75" t="n">
        <f aca="false">D173</f>
        <v>57.43</v>
      </c>
      <c r="F120" s="76" t="n">
        <f aca="false">SUM(C120:E122)</f>
        <v>57.43</v>
      </c>
      <c r="G120" s="77" t="n">
        <f aca="false">H175</f>
        <v>94.09</v>
      </c>
      <c r="H120" s="61" t="s">
        <v>35</v>
      </c>
      <c r="I120" s="61" t="s">
        <v>35</v>
      </c>
      <c r="J120" s="61" t="s">
        <v>35</v>
      </c>
      <c r="K120" s="61" t="s">
        <v>35</v>
      </c>
      <c r="L120" s="75" t="n">
        <f aca="false">H187</f>
        <v>0</v>
      </c>
      <c r="M120" s="78" t="n">
        <f aca="false">H188</f>
        <v>0</v>
      </c>
      <c r="N120" s="75" t="n">
        <f aca="false">H189</f>
        <v>0</v>
      </c>
      <c r="O120" s="79" t="n">
        <f aca="false">G120+L120+M120+N120</f>
        <v>94.09</v>
      </c>
      <c r="P120" s="61" t="s">
        <v>35</v>
      </c>
      <c r="Q120" s="75" t="n">
        <f aca="false">D193</f>
        <v>-21.63</v>
      </c>
      <c r="R120" s="61" t="s">
        <v>35</v>
      </c>
      <c r="S120" s="76" t="n">
        <f aca="false">Q120</f>
        <v>-21.63</v>
      </c>
      <c r="T120" s="80" t="n">
        <f aca="false">F120+O120+S120</f>
        <v>129.89</v>
      </c>
    </row>
    <row r="121" s="3" customFormat="true" ht="12.75" hidden="false" customHeight="false" outlineLevel="0" collapsed="false">
      <c r="B121" s="81" t="s">
        <v>43</v>
      </c>
      <c r="C121" s="61"/>
      <c r="D121" s="61"/>
      <c r="E121" s="75"/>
      <c r="F121" s="76"/>
      <c r="G121" s="77" t="n">
        <f aca="false">H176</f>
        <v>655.08</v>
      </c>
      <c r="H121" s="61"/>
      <c r="I121" s="61"/>
      <c r="J121" s="61"/>
      <c r="K121" s="61"/>
      <c r="L121" s="75"/>
      <c r="M121" s="78"/>
      <c r="N121" s="75"/>
      <c r="O121" s="82" t="n">
        <f aca="false">G121+L120+M120+N120</f>
        <v>655.08</v>
      </c>
      <c r="P121" s="61"/>
      <c r="Q121" s="75"/>
      <c r="R121" s="61"/>
      <c r="S121" s="76"/>
      <c r="T121" s="83" t="n">
        <f aca="false">F120+O121+S120</f>
        <v>690.88</v>
      </c>
    </row>
    <row r="122" s="3" customFormat="true" ht="12.75" hidden="false" customHeight="false" outlineLevel="0" collapsed="false">
      <c r="B122" s="84" t="s">
        <v>44</v>
      </c>
      <c r="C122" s="61"/>
      <c r="D122" s="61"/>
      <c r="E122" s="75"/>
      <c r="F122" s="76"/>
      <c r="G122" s="75" t="n">
        <f aca="false">H177</f>
        <v>1413.01</v>
      </c>
      <c r="H122" s="61"/>
      <c r="I122" s="61"/>
      <c r="J122" s="61"/>
      <c r="K122" s="61"/>
      <c r="L122" s="75"/>
      <c r="M122" s="78"/>
      <c r="N122" s="75"/>
      <c r="O122" s="85" t="n">
        <f aca="false">G122+L120+M120+N120</f>
        <v>1413.01</v>
      </c>
      <c r="P122" s="61"/>
      <c r="Q122" s="75"/>
      <c r="R122" s="61"/>
      <c r="S122" s="76"/>
      <c r="T122" s="86" t="n">
        <f aca="false">F120+O122+S120</f>
        <v>1448.81</v>
      </c>
    </row>
    <row r="123" s="3" customFormat="true" ht="25.5" hidden="false" customHeight="true" outlineLevel="0" collapsed="false">
      <c r="B123" s="87" t="s">
        <v>45</v>
      </c>
      <c r="C123" s="88" t="s">
        <v>46</v>
      </c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9"/>
    </row>
    <row r="124" s="3" customFormat="true" ht="12.75" hidden="false" customHeight="false" outlineLevel="0" collapsed="false">
      <c r="B124" s="118" t="s">
        <v>47</v>
      </c>
      <c r="F124" s="128"/>
      <c r="G124" s="128"/>
      <c r="H124" s="128"/>
      <c r="I124" s="128"/>
      <c r="J124" s="128"/>
      <c r="K124" s="128"/>
      <c r="L124" s="128"/>
      <c r="M124" s="128"/>
      <c r="N124" s="128"/>
      <c r="O124" s="16"/>
      <c r="P124" s="128"/>
      <c r="Q124" s="128"/>
      <c r="R124" s="128"/>
      <c r="S124" s="128"/>
    </row>
    <row r="125" customFormat="false" ht="12.75" hidden="false" customHeight="false" outlineLevel="0" collapsed="false">
      <c r="F125" s="129"/>
      <c r="G125" s="129"/>
      <c r="H125" s="129"/>
      <c r="I125" s="129"/>
      <c r="J125" s="129"/>
      <c r="K125" s="129"/>
      <c r="L125" s="129"/>
      <c r="M125" s="129"/>
      <c r="N125" s="129"/>
      <c r="O125" s="22"/>
      <c r="P125" s="129"/>
      <c r="Q125" s="129"/>
      <c r="R125" s="129"/>
      <c r="S125" s="129"/>
    </row>
    <row r="126" customFormat="false" ht="24" hidden="false" customHeight="true" outlineLevel="0" collapsed="false">
      <c r="B126" s="33" t="s">
        <v>58</v>
      </c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</row>
    <row r="127" s="3" customFormat="true" ht="15" hidden="false" customHeight="true" outlineLevel="0" collapsed="false">
      <c r="B127" s="34" t="s">
        <v>13</v>
      </c>
      <c r="C127" s="96"/>
      <c r="D127" s="97"/>
      <c r="E127" s="97"/>
      <c r="F127" s="37" t="s">
        <v>14</v>
      </c>
      <c r="G127" s="98"/>
      <c r="H127" s="99"/>
      <c r="I127" s="99"/>
      <c r="J127" s="99"/>
      <c r="K127" s="99"/>
      <c r="L127" s="99"/>
      <c r="M127" s="99"/>
      <c r="N127" s="99"/>
      <c r="O127" s="37" t="s">
        <v>15</v>
      </c>
      <c r="P127" s="98"/>
      <c r="Q127" s="99"/>
      <c r="R127" s="99"/>
      <c r="S127" s="37" t="s">
        <v>16</v>
      </c>
      <c r="T127" s="40" t="s">
        <v>17</v>
      </c>
    </row>
    <row r="128" s="3" customFormat="true" ht="15" hidden="false" customHeight="true" outlineLevel="0" collapsed="false">
      <c r="B128" s="125" t="s">
        <v>59</v>
      </c>
      <c r="C128" s="100"/>
      <c r="D128" s="101"/>
      <c r="E128" s="101"/>
      <c r="F128" s="37"/>
      <c r="G128" s="102"/>
      <c r="H128" s="103"/>
      <c r="I128" s="103"/>
      <c r="J128" s="103"/>
      <c r="K128" s="103"/>
      <c r="L128" s="103"/>
      <c r="M128" s="103"/>
      <c r="N128" s="103"/>
      <c r="O128" s="37"/>
      <c r="P128" s="102"/>
      <c r="Q128" s="103"/>
      <c r="R128" s="103"/>
      <c r="S128" s="37"/>
      <c r="T128" s="40"/>
    </row>
    <row r="129" s="3" customFormat="true" ht="15" hidden="false" customHeight="true" outlineLevel="0" collapsed="false">
      <c r="B129" s="46" t="s">
        <v>4</v>
      </c>
      <c r="C129" s="47" t="s">
        <v>19</v>
      </c>
      <c r="D129" s="47" t="s">
        <v>20</v>
      </c>
      <c r="E129" s="47" t="s">
        <v>21</v>
      </c>
      <c r="F129" s="37"/>
      <c r="G129" s="47" t="s">
        <v>22</v>
      </c>
      <c r="H129" s="47" t="s">
        <v>23</v>
      </c>
      <c r="I129" s="47" t="s">
        <v>24</v>
      </c>
      <c r="J129" s="47" t="s">
        <v>25</v>
      </c>
      <c r="K129" s="47" t="s">
        <v>26</v>
      </c>
      <c r="L129" s="48" t="s">
        <v>27</v>
      </c>
      <c r="M129" s="50" t="s">
        <v>28</v>
      </c>
      <c r="N129" s="48" t="s">
        <v>29</v>
      </c>
      <c r="O129" s="37"/>
      <c r="P129" s="47" t="s">
        <v>30</v>
      </c>
      <c r="Q129" s="47" t="s">
        <v>31</v>
      </c>
      <c r="R129" s="47" t="s">
        <v>32</v>
      </c>
      <c r="S129" s="37"/>
      <c r="T129" s="40"/>
    </row>
    <row r="130" s="3" customFormat="true" ht="12.75" hidden="false" customHeight="false" outlineLevel="0" collapsed="false">
      <c r="B130" s="51" t="s">
        <v>33</v>
      </c>
      <c r="C130" s="58"/>
      <c r="D130" s="58"/>
      <c r="E130" s="58"/>
      <c r="F130" s="131"/>
      <c r="G130" s="131"/>
      <c r="H130" s="131"/>
      <c r="I130" s="131"/>
      <c r="J130" s="131"/>
      <c r="K130" s="131"/>
      <c r="L130" s="131"/>
      <c r="M130" s="131"/>
      <c r="N130" s="131"/>
      <c r="O130" s="132"/>
      <c r="P130" s="131"/>
      <c r="Q130" s="131"/>
      <c r="R130" s="131"/>
      <c r="S130" s="131"/>
      <c r="T130" s="133"/>
    </row>
    <row r="131" s="3" customFormat="true" ht="12.75" hidden="false" customHeight="false" outlineLevel="0" collapsed="false">
      <c r="B131" s="60" t="s">
        <v>34</v>
      </c>
      <c r="C131" s="61" t="n">
        <f aca="false">ROUND(B15*C171,6)</f>
        <v>0.392478</v>
      </c>
      <c r="D131" s="61" t="n">
        <f aca="false">ROUND(B15*C172,6)</f>
        <v>0.033816</v>
      </c>
      <c r="E131" s="61" t="n">
        <f aca="false">C173</f>
        <v>0.007946</v>
      </c>
      <c r="F131" s="62" t="n">
        <f aca="false">SUM(C131:E136)</f>
        <v>0.43424</v>
      </c>
      <c r="G131" s="61" t="s">
        <v>35</v>
      </c>
      <c r="H131" s="124" t="n">
        <f aca="false">I178</f>
        <v>0</v>
      </c>
      <c r="I131" s="61" t="n">
        <f aca="false">ROUND(B15*I184,6)</f>
        <v>0.074361</v>
      </c>
      <c r="J131" s="61" t="n">
        <f aca="false">C185</f>
        <v>0.001186</v>
      </c>
      <c r="K131" s="61" t="n">
        <f aca="false">C186</f>
        <v>0.034837</v>
      </c>
      <c r="L131" s="61" t="s">
        <v>35</v>
      </c>
      <c r="M131" s="61" t="s">
        <v>35</v>
      </c>
      <c r="N131" s="61" t="s">
        <v>35</v>
      </c>
      <c r="O131" s="53" t="n">
        <f aca="false">H131+I131+J131+K131</f>
        <v>0.110384</v>
      </c>
      <c r="P131" s="61" t="n">
        <f aca="false">C192</f>
        <v>0.029417</v>
      </c>
      <c r="Q131" s="65" t="n">
        <f aca="false">C193</f>
        <v>0</v>
      </c>
      <c r="R131" s="61" t="n">
        <f aca="false">C199</f>
        <v>0.007292</v>
      </c>
      <c r="S131" s="53" t="n">
        <f aca="false">P131+Q131+R131</f>
        <v>0.036709</v>
      </c>
      <c r="T131" s="66" t="n">
        <f aca="false">F131+O131+S131</f>
        <v>0.581333</v>
      </c>
    </row>
    <row r="132" s="3" customFormat="true" ht="12.75" hidden="false" customHeight="false" outlineLevel="0" collapsed="false">
      <c r="B132" s="60" t="s">
        <v>36</v>
      </c>
      <c r="C132" s="61"/>
      <c r="D132" s="61"/>
      <c r="E132" s="61"/>
      <c r="F132" s="62"/>
      <c r="G132" s="61"/>
      <c r="H132" s="124" t="n">
        <f aca="false">I179</f>
        <v>0.235317</v>
      </c>
      <c r="I132" s="61"/>
      <c r="J132" s="61"/>
      <c r="K132" s="61"/>
      <c r="L132" s="61"/>
      <c r="M132" s="61"/>
      <c r="N132" s="61"/>
      <c r="O132" s="53" t="n">
        <f aca="false">H132+I131+J131+K131</f>
        <v>0.345701</v>
      </c>
      <c r="P132" s="61"/>
      <c r="Q132" s="65" t="n">
        <f aca="false">C194</f>
        <v>0.0496</v>
      </c>
      <c r="R132" s="61"/>
      <c r="S132" s="53" t="n">
        <f aca="false">P131+Q132+R131</f>
        <v>0.086309</v>
      </c>
      <c r="T132" s="66" t="n">
        <f aca="false">F131+O132+S132</f>
        <v>0.86625</v>
      </c>
    </row>
    <row r="133" s="3" customFormat="true" ht="12.75" hidden="false" customHeight="false" outlineLevel="0" collapsed="false">
      <c r="B133" s="60" t="s">
        <v>37</v>
      </c>
      <c r="C133" s="61"/>
      <c r="D133" s="61"/>
      <c r="E133" s="61"/>
      <c r="F133" s="62"/>
      <c r="G133" s="61"/>
      <c r="H133" s="124" t="n">
        <f aca="false">I180</f>
        <v>0.21538</v>
      </c>
      <c r="I133" s="61"/>
      <c r="J133" s="61"/>
      <c r="K133" s="61"/>
      <c r="L133" s="61"/>
      <c r="M133" s="61"/>
      <c r="N133" s="61"/>
      <c r="O133" s="53" t="n">
        <f aca="false">H133+I131+J131+K131</f>
        <v>0.325764</v>
      </c>
      <c r="P133" s="61"/>
      <c r="Q133" s="65" t="n">
        <f aca="false">C195</f>
        <v>0.0293</v>
      </c>
      <c r="R133" s="61"/>
      <c r="S133" s="53" t="n">
        <f aca="false">P131+Q133+R131</f>
        <v>0.066009</v>
      </c>
      <c r="T133" s="66" t="n">
        <f aca="false">F131+O133+S133</f>
        <v>0.826013</v>
      </c>
    </row>
    <row r="134" s="3" customFormat="true" ht="12.75" hidden="false" customHeight="false" outlineLevel="0" collapsed="false">
      <c r="B134" s="60" t="s">
        <v>38</v>
      </c>
      <c r="C134" s="61"/>
      <c r="D134" s="61"/>
      <c r="E134" s="61"/>
      <c r="F134" s="62"/>
      <c r="G134" s="61"/>
      <c r="H134" s="124" t="n">
        <f aca="false">I181</f>
        <v>0.216286</v>
      </c>
      <c r="I134" s="61"/>
      <c r="J134" s="61"/>
      <c r="K134" s="61"/>
      <c r="L134" s="61"/>
      <c r="M134" s="61"/>
      <c r="N134" s="61"/>
      <c r="O134" s="53" t="n">
        <f aca="false">H134+I131+J131+K131</f>
        <v>0.32667</v>
      </c>
      <c r="P134" s="61"/>
      <c r="Q134" s="65" t="n">
        <f aca="false">C196</f>
        <v>0.0237</v>
      </c>
      <c r="R134" s="61"/>
      <c r="S134" s="53" t="n">
        <f aca="false">P131+Q134+R131</f>
        <v>0.060409</v>
      </c>
      <c r="T134" s="66" t="n">
        <f aca="false">F131+O134+S134</f>
        <v>0.821319</v>
      </c>
    </row>
    <row r="135" s="3" customFormat="true" ht="12.75" hidden="false" customHeight="false" outlineLevel="0" collapsed="false">
      <c r="B135" s="60" t="s">
        <v>39</v>
      </c>
      <c r="C135" s="61"/>
      <c r="D135" s="61"/>
      <c r="E135" s="61"/>
      <c r="F135" s="62"/>
      <c r="G135" s="61"/>
      <c r="H135" s="124" t="n">
        <f aca="false">I182</f>
        <v>0.16161</v>
      </c>
      <c r="I135" s="61"/>
      <c r="J135" s="61"/>
      <c r="K135" s="61"/>
      <c r="L135" s="61"/>
      <c r="M135" s="61"/>
      <c r="N135" s="61"/>
      <c r="O135" s="53" t="n">
        <f aca="false">H135+I131+J131+K131</f>
        <v>0.271994</v>
      </c>
      <c r="P135" s="61"/>
      <c r="Q135" s="65" t="n">
        <f aca="false">C197</f>
        <v>0.017</v>
      </c>
      <c r="R135" s="61"/>
      <c r="S135" s="53" t="n">
        <f aca="false">P131+Q135+R131</f>
        <v>0.053709</v>
      </c>
      <c r="T135" s="66" t="n">
        <f aca="false">F131+O135+S135</f>
        <v>0.759943</v>
      </c>
    </row>
    <row r="136" s="3" customFormat="true" ht="12.75" hidden="false" customHeight="false" outlineLevel="0" collapsed="false">
      <c r="B136" s="134" t="s">
        <v>40</v>
      </c>
      <c r="C136" s="61"/>
      <c r="D136" s="61"/>
      <c r="E136" s="61"/>
      <c r="F136" s="62"/>
      <c r="G136" s="61"/>
      <c r="H136" s="135" t="n">
        <f aca="false">I183</f>
        <v>0.081862</v>
      </c>
      <c r="I136" s="61"/>
      <c r="J136" s="61"/>
      <c r="K136" s="61"/>
      <c r="L136" s="61"/>
      <c r="M136" s="61"/>
      <c r="N136" s="61"/>
      <c r="O136" s="136" t="n">
        <f aca="false">H136+I131+J131+K131</f>
        <v>0.192246</v>
      </c>
      <c r="P136" s="61"/>
      <c r="Q136" s="61" t="n">
        <f aca="false">C198</f>
        <v>0.0071</v>
      </c>
      <c r="R136" s="61"/>
      <c r="S136" s="136" t="n">
        <f aca="false">P131+Q136+R131</f>
        <v>0.043809</v>
      </c>
      <c r="T136" s="137" t="n">
        <f aca="false">F131+O136+S136</f>
        <v>0.670295</v>
      </c>
    </row>
    <row r="137" s="3" customFormat="true" ht="12.75" hidden="false" customHeight="false" outlineLevel="0" collapsed="false">
      <c r="B137" s="138" t="s">
        <v>41</v>
      </c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139"/>
    </row>
    <row r="138" s="3" customFormat="true" ht="12.75" hidden="false" customHeight="false" outlineLevel="0" collapsed="false">
      <c r="B138" s="60" t="s">
        <v>42</v>
      </c>
      <c r="C138" s="61" t="s">
        <v>35</v>
      </c>
      <c r="D138" s="61" t="s">
        <v>35</v>
      </c>
      <c r="E138" s="75" t="n">
        <f aca="false">D173</f>
        <v>57.43</v>
      </c>
      <c r="F138" s="76" t="n">
        <f aca="false">SUM(C138:E140)</f>
        <v>57.43</v>
      </c>
      <c r="G138" s="77" t="n">
        <f aca="false">I175</f>
        <v>2137.31</v>
      </c>
      <c r="H138" s="61" t="s">
        <v>35</v>
      </c>
      <c r="I138" s="61" t="s">
        <v>35</v>
      </c>
      <c r="J138" s="61" t="s">
        <v>35</v>
      </c>
      <c r="K138" s="61" t="s">
        <v>35</v>
      </c>
      <c r="L138" s="75" t="n">
        <f aca="false">I187</f>
        <v>0</v>
      </c>
      <c r="M138" s="75" t="n">
        <f aca="false">I188</f>
        <v>0</v>
      </c>
      <c r="N138" s="75" t="n">
        <f aca="false">I189</f>
        <v>-2043.22</v>
      </c>
      <c r="O138" s="79" t="n">
        <f aca="false">G138+L138+M138+N138</f>
        <v>94.0899999999999</v>
      </c>
      <c r="P138" s="61" t="s">
        <v>35</v>
      </c>
      <c r="Q138" s="75" t="n">
        <f aca="false">D193</f>
        <v>-21.63</v>
      </c>
      <c r="R138" s="61" t="s">
        <v>35</v>
      </c>
      <c r="S138" s="76" t="n">
        <f aca="false">Q138</f>
        <v>-21.63</v>
      </c>
      <c r="T138" s="80" t="n">
        <f aca="false">F138+O138+S138</f>
        <v>129.89</v>
      </c>
    </row>
    <row r="139" s="3" customFormat="true" ht="12.75" hidden="false" customHeight="false" outlineLevel="0" collapsed="false">
      <c r="B139" s="140" t="s">
        <v>43</v>
      </c>
      <c r="C139" s="61"/>
      <c r="D139" s="61"/>
      <c r="E139" s="75"/>
      <c r="F139" s="76"/>
      <c r="G139" s="77" t="n">
        <f aca="false">I176</f>
        <v>2698.3</v>
      </c>
      <c r="H139" s="61"/>
      <c r="I139" s="61"/>
      <c r="J139" s="61"/>
      <c r="K139" s="61"/>
      <c r="L139" s="75"/>
      <c r="M139" s="75"/>
      <c r="N139" s="75"/>
      <c r="O139" s="82" t="n">
        <f aca="false">G139+L138+M138+N138</f>
        <v>655.08</v>
      </c>
      <c r="P139" s="61"/>
      <c r="Q139" s="75"/>
      <c r="R139" s="61"/>
      <c r="S139" s="76"/>
      <c r="T139" s="83" t="n">
        <f aca="false">F138+O139+S138</f>
        <v>690.88</v>
      </c>
    </row>
    <row r="140" s="3" customFormat="true" ht="12.75" hidden="false" customHeight="false" outlineLevel="0" collapsed="false">
      <c r="B140" s="141" t="s">
        <v>44</v>
      </c>
      <c r="C140" s="61"/>
      <c r="D140" s="61"/>
      <c r="E140" s="75"/>
      <c r="F140" s="76"/>
      <c r="G140" s="75" t="n">
        <f aca="false">I177</f>
        <v>3456.23</v>
      </c>
      <c r="H140" s="61"/>
      <c r="I140" s="61"/>
      <c r="J140" s="61"/>
      <c r="K140" s="61"/>
      <c r="L140" s="75"/>
      <c r="M140" s="75"/>
      <c r="N140" s="75"/>
      <c r="O140" s="85" t="n">
        <f aca="false">G140+L138+M138+N138</f>
        <v>1413.01</v>
      </c>
      <c r="P140" s="61"/>
      <c r="Q140" s="75"/>
      <c r="R140" s="61"/>
      <c r="S140" s="76"/>
      <c r="T140" s="86" t="n">
        <f aca="false">F138+O140+S138</f>
        <v>1448.81</v>
      </c>
    </row>
    <row r="141" s="3" customFormat="true" ht="25.5" hidden="false" customHeight="true" outlineLevel="0" collapsed="false">
      <c r="B141" s="87" t="s">
        <v>45</v>
      </c>
      <c r="C141" s="88" t="s">
        <v>46</v>
      </c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</row>
    <row r="142" s="3" customFormat="true" ht="12.75" hidden="false" customHeight="false" outlineLevel="0" collapsed="false">
      <c r="B142" s="118" t="s">
        <v>47</v>
      </c>
    </row>
    <row r="163" s="1" customFormat="true" ht="12.75" hidden="false" customHeight="false" outlineLevel="0" collapsed="false"/>
    <row r="164" s="1" customFormat="true" ht="12.75" hidden="false" customHeight="false" outlineLevel="0" collapsed="false"/>
    <row r="165" s="1" customFormat="true" ht="12.75" hidden="false" customHeight="false" outlineLevel="0" collapsed="false"/>
    <row r="166" s="1" customFormat="true" ht="12.75" hidden="false" customHeight="false" outlineLevel="0" collapsed="false"/>
    <row r="167" s="1" customFormat="true" ht="12.75" hidden="false" customHeight="false" outlineLevel="0" collapsed="false"/>
    <row r="168" s="1" customFormat="true" ht="12.75" hidden="false" customHeight="false" outlineLevel="0" collapsed="false"/>
    <row r="169" s="1" customFormat="true" ht="12.75" hidden="false" customHeight="false" outlineLevel="0" collapsed="false"/>
    <row r="170" s="142" customFormat="true" ht="12.75" hidden="false" customHeight="false" outlineLevel="0" collapsed="false"/>
    <row r="171" s="142" customFormat="true" ht="12.75" hidden="false" customHeight="true" outlineLevel="0" collapsed="false">
      <c r="B171" s="143" t="s">
        <v>60</v>
      </c>
      <c r="C171" s="144" t="n">
        <v>10.188944</v>
      </c>
    </row>
    <row r="172" s="142" customFormat="true" ht="12.75" hidden="false" customHeight="true" outlineLevel="0" collapsed="false">
      <c r="B172" s="143" t="s">
        <v>20</v>
      </c>
      <c r="C172" s="144" t="n">
        <v>0.877869</v>
      </c>
    </row>
    <row r="173" s="142" customFormat="true" ht="12.75" hidden="false" customHeight="true" outlineLevel="0" collapsed="false">
      <c r="B173" s="145" t="s">
        <v>21</v>
      </c>
      <c r="C173" s="146" t="n">
        <v>0.007946</v>
      </c>
      <c r="D173" s="147" t="n">
        <v>57.43</v>
      </c>
      <c r="E173" s="147" t="n">
        <v>83.2</v>
      </c>
    </row>
    <row r="174" s="142" customFormat="true" ht="12.75" hidden="false" customHeight="true" outlineLevel="0" collapsed="false"/>
    <row r="175" s="142" customFormat="true" ht="12.75" hidden="false" customHeight="true" outlineLevel="0" collapsed="false">
      <c r="B175" s="145" t="s">
        <v>22</v>
      </c>
      <c r="C175" s="147" t="n">
        <v>78.45</v>
      </c>
      <c r="D175" s="147" t="n">
        <v>67.29</v>
      </c>
      <c r="E175" s="147" t="n">
        <v>71.7</v>
      </c>
      <c r="F175" s="147" t="n">
        <v>66.12</v>
      </c>
      <c r="G175" s="147" t="n">
        <v>85.09</v>
      </c>
      <c r="H175" s="147" t="n">
        <v>94.09</v>
      </c>
      <c r="I175" s="147" t="n">
        <v>2137.31</v>
      </c>
    </row>
    <row r="176" s="142" customFormat="true" ht="12.75" hidden="false" customHeight="true" outlineLevel="0" collapsed="false">
      <c r="B176" s="145"/>
      <c r="C176" s="147" t="n">
        <v>577.8</v>
      </c>
      <c r="D176" s="147" t="n">
        <v>469.33</v>
      </c>
      <c r="E176" s="147" t="n">
        <v>493.51</v>
      </c>
      <c r="F176" s="147" t="n">
        <v>467.06</v>
      </c>
      <c r="G176" s="147" t="n">
        <v>641.13</v>
      </c>
      <c r="H176" s="147" t="n">
        <v>655.08</v>
      </c>
      <c r="I176" s="147" t="n">
        <v>2698.3</v>
      </c>
    </row>
    <row r="177" s="142" customFormat="true" ht="12.75" hidden="false" customHeight="true" outlineLevel="0" collapsed="false">
      <c r="B177" s="145"/>
      <c r="C177" s="147" t="n">
        <v>1126.57</v>
      </c>
      <c r="D177" s="147" t="n">
        <v>964.39</v>
      </c>
      <c r="E177" s="147" t="n">
        <v>1021.01</v>
      </c>
      <c r="F177" s="147" t="n">
        <v>966.62</v>
      </c>
      <c r="G177" s="147" t="n">
        <v>1287.45</v>
      </c>
      <c r="H177" s="147" t="n">
        <v>1413.01</v>
      </c>
      <c r="I177" s="147" t="n">
        <v>3456.23</v>
      </c>
    </row>
    <row r="178" s="142" customFormat="true" ht="12.75" hidden="false" customHeight="true" outlineLevel="0" collapsed="false">
      <c r="B178" s="145" t="s">
        <v>23</v>
      </c>
      <c r="C178" s="146" t="n">
        <v>0</v>
      </c>
      <c r="D178" s="146" t="n">
        <v>0</v>
      </c>
      <c r="E178" s="146" t="n">
        <v>0</v>
      </c>
      <c r="F178" s="146" t="n">
        <v>0</v>
      </c>
      <c r="G178" s="146" t="n">
        <v>0</v>
      </c>
      <c r="H178" s="146" t="n">
        <v>0</v>
      </c>
      <c r="I178" s="146" t="n">
        <v>0</v>
      </c>
    </row>
    <row r="179" s="142" customFormat="true" ht="12.75" hidden="false" customHeight="true" outlineLevel="0" collapsed="false">
      <c r="C179" s="146" t="n">
        <v>0.097673</v>
      </c>
      <c r="D179" s="146" t="n">
        <v>0.072052</v>
      </c>
      <c r="E179" s="146" t="n">
        <v>0.099099</v>
      </c>
      <c r="F179" s="146" t="n">
        <v>0.120203</v>
      </c>
      <c r="G179" s="146" t="n">
        <v>0.17153</v>
      </c>
      <c r="H179" s="146" t="n">
        <v>0.235317</v>
      </c>
      <c r="I179" s="146" t="n">
        <v>0.235317</v>
      </c>
    </row>
    <row r="180" s="142" customFormat="true" ht="12.75" hidden="false" customHeight="true" outlineLevel="0" collapsed="false">
      <c r="C180" s="146" t="n">
        <v>0.089398</v>
      </c>
      <c r="D180" s="146" t="n">
        <v>0.065948</v>
      </c>
      <c r="E180" s="146" t="n">
        <v>0.090703</v>
      </c>
      <c r="F180" s="146" t="n">
        <v>0.110019</v>
      </c>
      <c r="G180" s="146" t="n">
        <v>0.156998</v>
      </c>
      <c r="H180" s="146" t="n">
        <v>0.21538</v>
      </c>
      <c r="I180" s="146" t="n">
        <v>0.21538</v>
      </c>
    </row>
    <row r="181" s="142" customFormat="true" ht="12.75" hidden="false" customHeight="true" outlineLevel="0" collapsed="false">
      <c r="C181" s="146" t="n">
        <v>0.089774</v>
      </c>
      <c r="D181" s="146" t="n">
        <v>0.066225</v>
      </c>
      <c r="E181" s="146" t="n">
        <v>0.091085</v>
      </c>
      <c r="F181" s="146" t="n">
        <v>0.110482</v>
      </c>
      <c r="G181" s="146" t="n">
        <v>0.157658</v>
      </c>
      <c r="H181" s="146" t="n">
        <v>0.216286</v>
      </c>
      <c r="I181" s="146" t="n">
        <v>0.216286</v>
      </c>
    </row>
    <row r="182" s="142" customFormat="true" ht="12.75" hidden="false" customHeight="true" outlineLevel="0" collapsed="false">
      <c r="C182" s="146" t="n">
        <v>0.06708</v>
      </c>
      <c r="D182" s="146" t="n">
        <v>0.049484</v>
      </c>
      <c r="E182" s="146" t="n">
        <v>0.068059</v>
      </c>
      <c r="F182" s="146" t="n">
        <v>0.082553</v>
      </c>
      <c r="G182" s="146" t="n">
        <v>0.117803</v>
      </c>
      <c r="H182" s="146" t="n">
        <v>0.16161</v>
      </c>
      <c r="I182" s="146" t="n">
        <v>0.16161</v>
      </c>
    </row>
    <row r="183" s="142" customFormat="true" ht="12.75" hidden="false" customHeight="true" outlineLevel="0" collapsed="false">
      <c r="C183" s="146" t="n">
        <v>0.033979</v>
      </c>
      <c r="D183" s="146" t="n">
        <v>0.025066</v>
      </c>
      <c r="E183" s="146" t="n">
        <v>0.034475</v>
      </c>
      <c r="F183" s="146" t="n">
        <v>0.041816</v>
      </c>
      <c r="G183" s="146" t="n">
        <v>0.059672</v>
      </c>
      <c r="H183" s="146" t="n">
        <v>0.081862</v>
      </c>
      <c r="I183" s="146" t="n">
        <v>0.081862</v>
      </c>
    </row>
    <row r="184" s="142" customFormat="true" ht="12.75" hidden="false" customHeight="true" outlineLevel="0" collapsed="false">
      <c r="B184" s="143" t="s">
        <v>24</v>
      </c>
      <c r="C184" s="144" t="n">
        <v>1.930444</v>
      </c>
      <c r="D184" s="144" t="n">
        <v>1.930444</v>
      </c>
      <c r="E184" s="144" t="n">
        <v>1.930444</v>
      </c>
      <c r="F184" s="144" t="n">
        <v>1.930444</v>
      </c>
      <c r="G184" s="144" t="n">
        <v>1.930444</v>
      </c>
      <c r="H184" s="144" t="n">
        <v>1.930444</v>
      </c>
      <c r="I184" s="144" t="n">
        <v>1.930444</v>
      </c>
    </row>
    <row r="185" s="142" customFormat="true" ht="12.75" hidden="false" customHeight="true" outlineLevel="0" collapsed="false">
      <c r="B185" s="145" t="s">
        <v>25</v>
      </c>
      <c r="C185" s="146" t="n">
        <v>0.001186</v>
      </c>
    </row>
    <row r="186" s="142" customFormat="true" ht="12.75" hidden="false" customHeight="true" outlineLevel="0" collapsed="false">
      <c r="B186" s="145" t="s">
        <v>26</v>
      </c>
      <c r="C186" s="146" t="n">
        <v>0.034837</v>
      </c>
    </row>
    <row r="187" s="142" customFormat="true" ht="12.75" hidden="false" customHeight="true" outlineLevel="0" collapsed="false">
      <c r="B187" s="145" t="s">
        <v>27</v>
      </c>
      <c r="C187" s="148" t="n">
        <v>-0.03</v>
      </c>
      <c r="D187" s="148" t="n">
        <v>-0.33</v>
      </c>
      <c r="E187" s="148" t="n">
        <v>0</v>
      </c>
      <c r="F187" s="148" t="n">
        <v>0</v>
      </c>
      <c r="G187" s="148" t="n">
        <v>-0.34</v>
      </c>
      <c r="H187" s="148" t="n">
        <v>0</v>
      </c>
      <c r="I187" s="148" t="n">
        <v>0</v>
      </c>
    </row>
    <row r="188" s="142" customFormat="true" ht="12.75" hidden="false" customHeight="true" outlineLevel="0" collapsed="false">
      <c r="B188" s="145" t="s">
        <v>28</v>
      </c>
      <c r="C188" s="148" t="n">
        <v>0.07</v>
      </c>
      <c r="D188" s="148" t="n">
        <v>0</v>
      </c>
      <c r="E188" s="148" t="n">
        <v>0</v>
      </c>
      <c r="F188" s="148" t="n">
        <v>0</v>
      </c>
      <c r="G188" s="148" t="n">
        <v>-0.48</v>
      </c>
      <c r="H188" s="148" t="n">
        <v>0</v>
      </c>
      <c r="I188" s="148" t="n">
        <v>0</v>
      </c>
    </row>
    <row r="189" s="142" customFormat="true" ht="12.75" hidden="false" customHeight="true" outlineLevel="0" collapsed="false">
      <c r="B189" s="145" t="s">
        <v>29</v>
      </c>
      <c r="C189" s="148" t="n">
        <v>0</v>
      </c>
      <c r="D189" s="148" t="n">
        <v>0</v>
      </c>
      <c r="E189" s="148" t="n">
        <v>0</v>
      </c>
      <c r="F189" s="148" t="n">
        <v>0</v>
      </c>
      <c r="G189" s="148" t="n">
        <v>0</v>
      </c>
      <c r="H189" s="148" t="n">
        <v>0</v>
      </c>
      <c r="I189" s="148" t="n">
        <v>-2043.22</v>
      </c>
    </row>
    <row r="190" s="142" customFormat="true" ht="12.75" hidden="false" customHeight="true" outlineLevel="0" collapsed="false"/>
    <row r="191" s="142" customFormat="true" ht="12.75" hidden="false" customHeight="true" outlineLevel="0" collapsed="false">
      <c r="B191" s="145" t="s">
        <v>61</v>
      </c>
      <c r="C191" s="146" t="n">
        <v>0</v>
      </c>
      <c r="D191" s="142" t="n">
        <v>0</v>
      </c>
    </row>
    <row r="192" s="142" customFormat="true" ht="12.75" hidden="false" customHeight="true" outlineLevel="0" collapsed="false">
      <c r="B192" s="145" t="s">
        <v>30</v>
      </c>
      <c r="C192" s="146" t="n">
        <v>0.029417</v>
      </c>
    </row>
    <row r="193" s="142" customFormat="true" ht="12.75" hidden="false" customHeight="true" outlineLevel="0" collapsed="false">
      <c r="B193" s="145" t="s">
        <v>31</v>
      </c>
      <c r="C193" s="146" t="n">
        <v>0</v>
      </c>
      <c r="D193" s="147" t="n">
        <v>-21.63</v>
      </c>
    </row>
    <row r="194" s="142" customFormat="true" ht="12.75" hidden="false" customHeight="true" outlineLevel="0" collapsed="false">
      <c r="C194" s="146" t="n">
        <v>0.0496</v>
      </c>
    </row>
    <row r="195" s="142" customFormat="true" ht="12.75" hidden="false" customHeight="true" outlineLevel="0" collapsed="false">
      <c r="C195" s="146" t="n">
        <v>0.0293</v>
      </c>
    </row>
    <row r="196" s="142" customFormat="true" ht="12.75" hidden="false" customHeight="true" outlineLevel="0" collapsed="false">
      <c r="C196" s="146" t="n">
        <v>0.0237</v>
      </c>
    </row>
    <row r="197" s="142" customFormat="true" ht="12.75" hidden="false" customHeight="true" outlineLevel="0" collapsed="false">
      <c r="C197" s="146" t="n">
        <v>0.017</v>
      </c>
    </row>
    <row r="198" s="142" customFormat="true" ht="12.75" hidden="false" customHeight="true" outlineLevel="0" collapsed="false">
      <c r="C198" s="146" t="n">
        <v>0.0071</v>
      </c>
    </row>
    <row r="199" s="142" customFormat="true" ht="12.75" hidden="false" customHeight="true" outlineLevel="0" collapsed="false">
      <c r="B199" s="145" t="s">
        <v>32</v>
      </c>
      <c r="C199" s="146" t="n">
        <v>0.007292</v>
      </c>
    </row>
    <row r="200" s="142" customFormat="true" ht="12.75" hidden="false" customHeight="false" outlineLevel="0" collapsed="false"/>
  </sheetData>
  <mergeCells count="232"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I23:I28"/>
    <mergeCell ref="J23:J28"/>
    <mergeCell ref="K23:K28"/>
    <mergeCell ref="L23:L28"/>
    <mergeCell ref="M23:M28"/>
    <mergeCell ref="N23:N28"/>
    <mergeCell ref="P23:P28"/>
    <mergeCell ref="R23:R28"/>
    <mergeCell ref="C30:C32"/>
    <mergeCell ref="D30:D32"/>
    <mergeCell ref="E30:E32"/>
    <mergeCell ref="F30:F32"/>
    <mergeCell ref="H30:H32"/>
    <mergeCell ref="I30:I32"/>
    <mergeCell ref="J30:J32"/>
    <mergeCell ref="K30:K32"/>
    <mergeCell ref="L30:L32"/>
    <mergeCell ref="M30:M32"/>
    <mergeCell ref="N30:N32"/>
    <mergeCell ref="P30:P32"/>
    <mergeCell ref="Q30:Q32"/>
    <mergeCell ref="R30:R32"/>
    <mergeCell ref="S30:S32"/>
    <mergeCell ref="C33:T33"/>
    <mergeCell ref="F37:F39"/>
    <mergeCell ref="O37:O39"/>
    <mergeCell ref="S37:S39"/>
    <mergeCell ref="T37:T39"/>
    <mergeCell ref="C41:C46"/>
    <mergeCell ref="D41:D46"/>
    <mergeCell ref="E41:E46"/>
    <mergeCell ref="F41:F46"/>
    <mergeCell ref="G41:G46"/>
    <mergeCell ref="I41:I46"/>
    <mergeCell ref="J41:J46"/>
    <mergeCell ref="K41:K46"/>
    <mergeCell ref="L41:L46"/>
    <mergeCell ref="M41:M46"/>
    <mergeCell ref="N41:N46"/>
    <mergeCell ref="P41:P46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M48:M50"/>
    <mergeCell ref="N48:N50"/>
    <mergeCell ref="P48:P50"/>
    <mergeCell ref="Q48:Q50"/>
    <mergeCell ref="R48:R50"/>
    <mergeCell ref="S48:S50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I59:I64"/>
    <mergeCell ref="J59:J64"/>
    <mergeCell ref="K59:K64"/>
    <mergeCell ref="L59:L64"/>
    <mergeCell ref="M59:M64"/>
    <mergeCell ref="N59:N64"/>
    <mergeCell ref="P59:P64"/>
    <mergeCell ref="R59:R64"/>
    <mergeCell ref="C66:C68"/>
    <mergeCell ref="D66:D68"/>
    <mergeCell ref="E66:E68"/>
    <mergeCell ref="F66:F68"/>
    <mergeCell ref="H66:H68"/>
    <mergeCell ref="I66:I68"/>
    <mergeCell ref="J66:J68"/>
    <mergeCell ref="K66:K68"/>
    <mergeCell ref="L66:L68"/>
    <mergeCell ref="M66:M68"/>
    <mergeCell ref="N66:N68"/>
    <mergeCell ref="P66:P68"/>
    <mergeCell ref="Q66:Q68"/>
    <mergeCell ref="R66:R68"/>
    <mergeCell ref="S66:S68"/>
    <mergeCell ref="C69:T69"/>
    <mergeCell ref="F73:F75"/>
    <mergeCell ref="O73:O75"/>
    <mergeCell ref="S73:S75"/>
    <mergeCell ref="T73:T75"/>
    <mergeCell ref="C77:C82"/>
    <mergeCell ref="D77:D82"/>
    <mergeCell ref="E77:E82"/>
    <mergeCell ref="F77:F82"/>
    <mergeCell ref="G77:G82"/>
    <mergeCell ref="I77:I82"/>
    <mergeCell ref="J77:J82"/>
    <mergeCell ref="K77:K82"/>
    <mergeCell ref="L77:L82"/>
    <mergeCell ref="M77:M82"/>
    <mergeCell ref="N77:N82"/>
    <mergeCell ref="P77:P82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M84:M86"/>
    <mergeCell ref="N84:N86"/>
    <mergeCell ref="P84:P86"/>
    <mergeCell ref="Q84:Q86"/>
    <mergeCell ref="R84:R86"/>
    <mergeCell ref="S84:S86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I95:I100"/>
    <mergeCell ref="J95:J100"/>
    <mergeCell ref="K95:K100"/>
    <mergeCell ref="L95:L100"/>
    <mergeCell ref="M95:M100"/>
    <mergeCell ref="N95:N100"/>
    <mergeCell ref="P95:P100"/>
    <mergeCell ref="R95:R100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L102:L104"/>
    <mergeCell ref="M102:M104"/>
    <mergeCell ref="N102:N104"/>
    <mergeCell ref="P102:P104"/>
    <mergeCell ref="Q102:Q104"/>
    <mergeCell ref="R102:R104"/>
    <mergeCell ref="S102:S104"/>
    <mergeCell ref="C105:T105"/>
    <mergeCell ref="F109:F111"/>
    <mergeCell ref="O109:O111"/>
    <mergeCell ref="S109:S111"/>
    <mergeCell ref="T109:T111"/>
    <mergeCell ref="C113:C118"/>
    <mergeCell ref="D113:D118"/>
    <mergeCell ref="E113:E118"/>
    <mergeCell ref="F113:F118"/>
    <mergeCell ref="G113:G118"/>
    <mergeCell ref="I113:I118"/>
    <mergeCell ref="J113:J118"/>
    <mergeCell ref="K113:K118"/>
    <mergeCell ref="L113:L118"/>
    <mergeCell ref="M113:M118"/>
    <mergeCell ref="N113:N118"/>
    <mergeCell ref="P113:P118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M120:M122"/>
    <mergeCell ref="N120:N122"/>
    <mergeCell ref="P120:P122"/>
    <mergeCell ref="Q120:Q122"/>
    <mergeCell ref="R120:R122"/>
    <mergeCell ref="S120:S122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I131:I136"/>
    <mergeCell ref="J131:J136"/>
    <mergeCell ref="K131:K136"/>
    <mergeCell ref="L131:L136"/>
    <mergeCell ref="M131:M136"/>
    <mergeCell ref="N131:N136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L138:L140"/>
    <mergeCell ref="M138:M140"/>
    <mergeCell ref="N138:N140"/>
    <mergeCell ref="P138:P140"/>
    <mergeCell ref="Q138:Q140"/>
    <mergeCell ref="R138:R140"/>
    <mergeCell ref="S138:S140"/>
    <mergeCell ref="C141:T141"/>
  </mergeCells>
  <printOptions headings="false" gridLines="false" gridLinesSet="true" horizontalCentered="false" verticalCentered="false"/>
  <pageMargins left="0.7875" right="0.7875" top="0.590277777777778" bottom="0.590277777777778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970736D07C54F8E5136EABC1807DE" ma:contentTypeVersion="16" ma:contentTypeDescription="Creare un nuovo documento." ma:contentTypeScope="" ma:versionID="e3bfb62ad95620b64600295f84280490">
  <xsd:schema xmlns:xsd="http://www.w3.org/2001/XMLSchema" xmlns:xs="http://www.w3.org/2001/XMLSchema" xmlns:p="http://schemas.microsoft.com/office/2006/metadata/properties" xmlns:ns2="b5503c1f-7eb9-49e8-83e1-bc9d8b943636" xmlns:ns3="b7d55599-855b-4516-bbb1-2fae3620de96" targetNamespace="http://schemas.microsoft.com/office/2006/metadata/properties" ma:root="true" ma:fieldsID="ddcb026c246fd726a29f715380e36d93" ns2:_="" ns3:_="">
    <xsd:import namespace="b5503c1f-7eb9-49e8-83e1-bc9d8b943636"/>
    <xsd:import namespace="b7d55599-855b-4516-bbb1-2fae3620de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03c1f-7eb9-49e8-83e1-bc9d8b943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55599-855b-4516-bbb1-2fae3620de9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503c1f-7eb9-49e8-83e1-bc9d8b9436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59AC7F-F7F5-475C-9BB3-0ED346CE9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03c1f-7eb9-49e8-83e1-bc9d8b943636"/>
    <ds:schemaRef ds:uri="b7d55599-855b-4516-bbb1-2fae3620d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04BE8C-6583-4793-829C-3F6B1DF289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96687-0BD5-480E-B134-AD8F9859F1FC}">
  <ds:schemaRefs>
    <ds:schemaRef ds:uri="http://purl.org/dc/elements/1.1/"/>
    <ds:schemaRef ds:uri="http://schemas.microsoft.com/office/2006/metadata/properties"/>
    <ds:schemaRef ds:uri="5172b3b8-0cfe-401b-b23a-ea16b169dd37"/>
    <ds:schemaRef ds:uri="http://purl.org/dc/terms/"/>
    <ds:schemaRef ds:uri="332a2189-fff9-42ad-a7c6-9766792e8f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b5503c1f-7eb9-49e8-83e1-bc9d8b9436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  <Company>AEEG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2009-10-13T08:26:08Z</dcterms:created>
  <dc:creator>utente</dc:creator>
  <dc:description/>
  <dc:language>it-IT</dc:language>
  <cp:lastModifiedBy/>
  <cp:lastPrinted>2017-06-29T08:13:09Z</cp:lastPrinted>
  <dcterms:modified xsi:type="dcterms:W3CDTF">2025-09-29T11:22:43Z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0x010100458970736D07C54F8E5136EABC1807DE</vt:lpwstr>
  </property>
  <property fmtid="{D5CDD505-2E9C-101B-9397-08002B2CF9AE}" pid="3" name="MediaServiceImageTags">
    <vt:lpwstr/>
  </property>
  <property fmtid="{D5CDD505-2E9C-101B-9397-08002B2CF9AE}" pid="4" name="Order">
    <vt:r8>771200</vt:r8>
  </property>
</Properties>
</file>