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iu 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<sst xmlns="http://schemas.openxmlformats.org/spreadsheetml/2006/main" count="363" uniqueCount="62">
  <si>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</si>
  <si>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</si>
  <si>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</si>
  <si>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</si>
  <si>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Giugno 2024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</si>
  <si>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</si>
  <si>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</si>
  <si>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Materia gas naturale: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</si>
  <si>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Trasporto e gestione del contatore: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</si>
  <si>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</si>
  <si>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</si>
  <si>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1 - 30 giugno 2024</t>
  </si>
  <si>
    <t xml:space="preserve"> Valle d'Aosta, Piemonte, Liguria</t>
  </si>
  <si>
    <t xml:space="preserve">Clienti vulnerabili</t>
  </si>
  <si>
    <t xml:space="preserve">Materia
gas naturale</t>
  </si>
  <si>
    <t xml:space="preserve">Trasporto
e gestione del contatore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</si>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</sst>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 2" xfId="23"/>
    <cellStyle name="Normale 2" xfId="24"/>
    <cellStyle name="Normale 3" xfId="2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U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false" hidden="false" outlineLevel="0" max="28" min="22" style="1" width="9.18"/>
    <col collapsed="false" customWidth="false" hidden="false" outlineLevel="0" max="35" min="29" style="2" width="9.18"/>
    <col collapsed="false" customWidth="false" hidden="false" outlineLevel="0" max="16384" min="36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="3" customFormat="true" ht="12.75" hidden="false" customHeight="true" outlineLevel="0" collapsed="false"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P9" s="14"/>
      <c r="Q9" s="14"/>
      <c r="R9" s="14"/>
      <c r="S9" s="14"/>
    </row>
    <row r="10" s="3" customFormat="true" ht="12.75" hidden="false" customHeight="true" outlineLevel="0" collapsed="false"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</row>
    <row r="11" s="3" customFormat="true" ht="12.75" hidden="false" customHeight="true" outlineLevel="0" collapsed="false"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  <c r="T11" s="21"/>
    </row>
    <row r="12" s="1" customFormat="tru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</row>
    <row r="13" customFormat="false" ht="12.75" hidden="false" customHeight="true" outlineLevel="0" collapsed="false"/>
    <row r="14" s="24" customFormat="true" ht="15" hidden="false" customHeight="true" outlineLevel="0" collapsed="false">
      <c r="B14" s="25" t="s">
        <v>10</v>
      </c>
      <c r="C14" s="26"/>
      <c r="D14" s="26"/>
      <c r="E14" s="26"/>
      <c r="O14" s="27"/>
      <c r="T14" s="28"/>
    </row>
    <row r="15" s="24" customFormat="true" ht="15" hidden="false" customHeight="true" outlineLevel="0" collapsed="false">
      <c r="B15" s="29" t="n">
        <v>0.03852</v>
      </c>
      <c r="C15" s="26"/>
      <c r="D15" s="26"/>
      <c r="E15" s="26"/>
      <c r="O15" s="27"/>
      <c r="T15" s="28"/>
    </row>
    <row r="16" s="24" customFormat="true" ht="15" hidden="false" customHeight="true" outlineLevel="0" collapsed="false">
      <c r="B16" s="30" t="s">
        <v>11</v>
      </c>
      <c r="C16" s="26"/>
      <c r="D16" s="26"/>
      <c r="E16" s="26"/>
      <c r="O16" s="27"/>
      <c r="T16" s="28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s="3" customFormat="true" ht="15" hidden="false" customHeight="true" outlineLevel="0" collapsed="false"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</row>
    <row r="20" s="3" customFormat="true" ht="15" hidden="false" customHeight="true" outlineLevel="0" collapsed="false">
      <c r="B20" s="41" t="s">
        <v>18</v>
      </c>
      <c r="C20" s="42"/>
      <c r="D20" s="43"/>
      <c r="E20" s="43"/>
      <c r="F20" s="37"/>
      <c r="G20" s="44"/>
      <c r="O20" s="37"/>
      <c r="P20" s="44"/>
      <c r="S20" s="37"/>
      <c r="T20" s="40"/>
    </row>
    <row r="21" s="45" customFormat="true" ht="15" hidden="false" customHeight="true" outlineLevel="0" collapsed="false"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</row>
    <row r="22" s="3" customFormat="true" ht="12.75" hidden="false" customHeight="true" outlineLevel="0" collapsed="false"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</row>
    <row r="23" s="3" customFormat="true" ht="12.75" hidden="false" customHeight="true" outlineLevel="0" collapsed="false">
      <c r="B23" s="60" t="s">
        <v>34</v>
      </c>
      <c r="C23" s="61" t="n">
        <f aca="false">ROUND(B15*C171,6)</f>
        <v>0.386328</v>
      </c>
      <c r="D23" s="61" t="n">
        <f aca="false">ROUND(B15*C172,6)</f>
        <v>0.035639</v>
      </c>
      <c r="E23" s="61" t="n">
        <f aca="false">C173</f>
        <v>0.007946</v>
      </c>
      <c r="F23" s="62" t="n">
        <f aca="false">SUM(C23:E28)</f>
        <v>0.429913</v>
      </c>
      <c r="G23" s="61" t="s">
        <v>35</v>
      </c>
      <c r="H23" s="63" t="n">
        <f aca="false">C178</f>
        <v>0</v>
      </c>
      <c r="I23" s="61" t="n">
        <f aca="false">ROUND(B15*C184,6)</f>
        <v>0.109699</v>
      </c>
      <c r="J23" s="61" t="n">
        <f aca="false">C185</f>
        <v>0.001186</v>
      </c>
      <c r="K23" s="61" t="n">
        <f aca="false">C186</f>
        <v>0.014455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0.12534</v>
      </c>
      <c r="P23" s="61" t="n">
        <f aca="false">C192</f>
        <v>0.012695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0.019987</v>
      </c>
      <c r="T23" s="66" t="n">
        <f aca="false">F23+O23+S23</f>
        <v>0.57524</v>
      </c>
      <c r="U23" s="67"/>
    </row>
    <row r="24" s="3" customFormat="true" ht="12.75" hidden="false" customHeight="true" outlineLevel="0" collapsed="false">
      <c r="B24" s="60" t="s">
        <v>36</v>
      </c>
      <c r="C24" s="61"/>
      <c r="D24" s="61"/>
      <c r="E24" s="61"/>
      <c r="F24" s="62"/>
      <c r="G24" s="61"/>
      <c r="H24" s="63" t="n">
        <f aca="false">C179</f>
        <v>0.094791</v>
      </c>
      <c r="I24" s="61"/>
      <c r="J24" s="61"/>
      <c r="K24" s="61"/>
      <c r="L24" s="61"/>
      <c r="M24" s="64"/>
      <c r="N24" s="61"/>
      <c r="O24" s="57" t="n">
        <f aca="false">H24+I23+J23+K23</f>
        <v>0.220131</v>
      </c>
      <c r="P24" s="61"/>
      <c r="Q24" s="65" t="n">
        <f aca="false">C194</f>
        <v>0.0462</v>
      </c>
      <c r="R24" s="61"/>
      <c r="S24" s="53" t="n">
        <f aca="false">+P23+Q24+R23</f>
        <v>0.066187</v>
      </c>
      <c r="T24" s="66" t="n">
        <f aca="false">F23+O24+S24</f>
        <v>0.716231</v>
      </c>
      <c r="U24" s="67"/>
    </row>
    <row r="25" s="3" customFormat="true" ht="12.75" hidden="false" customHeight="true" outlineLevel="0" collapsed="false">
      <c r="B25" s="60" t="s">
        <v>37</v>
      </c>
      <c r="C25" s="61"/>
      <c r="D25" s="61"/>
      <c r="E25" s="61"/>
      <c r="F25" s="62"/>
      <c r="G25" s="61"/>
      <c r="H25" s="63" t="n">
        <f aca="false">C180</f>
        <v>0.08676</v>
      </c>
      <c r="I25" s="61"/>
      <c r="J25" s="61"/>
      <c r="K25" s="61"/>
      <c r="L25" s="61"/>
      <c r="M25" s="64"/>
      <c r="N25" s="61"/>
      <c r="O25" s="57" t="n">
        <f aca="false">H25+I23+J23+K23</f>
        <v>0.2121</v>
      </c>
      <c r="P25" s="61"/>
      <c r="Q25" s="65" t="n">
        <f aca="false">C195</f>
        <v>0.0273</v>
      </c>
      <c r="R25" s="61"/>
      <c r="S25" s="53" t="n">
        <f aca="false">+P23+Q25+R23</f>
        <v>0.047287</v>
      </c>
      <c r="T25" s="66" t="n">
        <f aca="false">F23+O25+S25</f>
        <v>0.6893</v>
      </c>
      <c r="U25" s="67"/>
    </row>
    <row r="26" s="3" customFormat="true" ht="12.75" hidden="false" customHeight="true" outlineLevel="0" collapsed="false">
      <c r="B26" s="60" t="s">
        <v>38</v>
      </c>
      <c r="C26" s="61"/>
      <c r="D26" s="61"/>
      <c r="E26" s="61"/>
      <c r="F26" s="62"/>
      <c r="G26" s="61"/>
      <c r="H26" s="63" t="n">
        <f aca="false">C181</f>
        <v>0.087125</v>
      </c>
      <c r="I26" s="61"/>
      <c r="J26" s="61"/>
      <c r="K26" s="61"/>
      <c r="L26" s="61"/>
      <c r="M26" s="64"/>
      <c r="N26" s="61"/>
      <c r="O26" s="57" t="n">
        <f aca="false">H26+I23+J23+K23</f>
        <v>0.212465</v>
      </c>
      <c r="P26" s="61"/>
      <c r="Q26" s="65" t="n">
        <f aca="false">C196</f>
        <v>0.0221</v>
      </c>
      <c r="R26" s="61"/>
      <c r="S26" s="53" t="n">
        <f aca="false">+P23+Q26+R23</f>
        <v>0.042087</v>
      </c>
      <c r="T26" s="66" t="n">
        <f aca="false">F23+O26+S26</f>
        <v>0.684465</v>
      </c>
      <c r="U26" s="67"/>
    </row>
    <row r="27" s="3" customFormat="true" ht="12.75" hidden="false" customHeight="true" outlineLevel="0" collapsed="false">
      <c r="B27" s="60" t="s">
        <v>39</v>
      </c>
      <c r="C27" s="61"/>
      <c r="D27" s="61"/>
      <c r="E27" s="61"/>
      <c r="F27" s="62"/>
      <c r="G27" s="61"/>
      <c r="H27" s="63" t="n">
        <f aca="false">C182</f>
        <v>0.0651</v>
      </c>
      <c r="I27" s="61"/>
      <c r="J27" s="61"/>
      <c r="K27" s="61"/>
      <c r="L27" s="61"/>
      <c r="M27" s="64"/>
      <c r="N27" s="61"/>
      <c r="O27" s="57" t="n">
        <f aca="false">H27+I23+J23+K23</f>
        <v>0.19044</v>
      </c>
      <c r="P27" s="61"/>
      <c r="Q27" s="65" t="n">
        <f aca="false">C197</f>
        <v>0.0158</v>
      </c>
      <c r="R27" s="61"/>
      <c r="S27" s="53" t="n">
        <f aca="false">+P23+Q27+R23</f>
        <v>0.035787</v>
      </c>
      <c r="T27" s="66" t="n">
        <f aca="false">F23+O27+S27</f>
        <v>0.65614</v>
      </c>
      <c r="U27" s="67"/>
    </row>
    <row r="28" s="3" customFormat="true" ht="12.75" hidden="false" customHeight="true" outlineLevel="0" collapsed="false">
      <c r="B28" s="60" t="s">
        <v>40</v>
      </c>
      <c r="C28" s="61"/>
      <c r="D28" s="61"/>
      <c r="E28" s="61"/>
      <c r="F28" s="62"/>
      <c r="G28" s="61"/>
      <c r="H28" s="63" t="n">
        <f aca="false">C183</f>
        <v>0.032976</v>
      </c>
      <c r="I28" s="61"/>
      <c r="J28" s="61"/>
      <c r="K28" s="61"/>
      <c r="L28" s="61"/>
      <c r="M28" s="64"/>
      <c r="N28" s="61"/>
      <c r="O28" s="57" t="n">
        <f aca="false">H28+I23+J23+K23</f>
        <v>0.158316</v>
      </c>
      <c r="P28" s="61"/>
      <c r="Q28" s="61" t="n">
        <f aca="false">C198</f>
        <v>0.0066</v>
      </c>
      <c r="R28" s="61"/>
      <c r="S28" s="53" t="n">
        <f aca="false">+P23+Q28+R23</f>
        <v>0.026587</v>
      </c>
      <c r="T28" s="66" t="n">
        <f aca="false">F23+O28+S28</f>
        <v>0.614816</v>
      </c>
      <c r="U28" s="67"/>
    </row>
    <row r="29" s="3" customFormat="true" ht="12.75" hidden="false" customHeight="false" outlineLevel="0" collapsed="false"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</row>
    <row r="30" s="3" customFormat="true" ht="12.75" hidden="false" customHeight="false" outlineLevel="0" collapsed="false">
      <c r="B30" s="74" t="s">
        <v>42</v>
      </c>
      <c r="C30" s="61" t="s">
        <v>35</v>
      </c>
      <c r="D30" s="61" t="s">
        <v>35</v>
      </c>
      <c r="E30" s="75" t="n">
        <f aca="false">D173</f>
        <v>58.93</v>
      </c>
      <c r="F30" s="76" t="n">
        <f aca="false">SUM(C30:E32)</f>
        <v>58.93</v>
      </c>
      <c r="G30" s="77" t="n">
        <f aca="false">C175</f>
        <v>77.95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0.08</v>
      </c>
      <c r="N30" s="75" t="n">
        <f aca="false">C189</f>
        <v>0</v>
      </c>
      <c r="O30" s="79" t="n">
        <f aca="false">G30+L30+M30+N30</f>
        <v>78</v>
      </c>
      <c r="P30" s="61" t="s">
        <v>35</v>
      </c>
      <c r="Q30" s="75" t="n">
        <f aca="false">D193</f>
        <v>-23.13</v>
      </c>
      <c r="R30" s="61" t="s">
        <v>35</v>
      </c>
      <c r="S30" s="76" t="n">
        <f aca="false">Q30</f>
        <v>-23.13</v>
      </c>
      <c r="T30" s="80" t="n">
        <f aca="false">F30+O30+S30</f>
        <v>113.8</v>
      </c>
    </row>
    <row r="31" s="3" customFormat="true" ht="12.75" hidden="false" customHeight="false" outlineLevel="0" collapsed="false">
      <c r="B31" s="81" t="s">
        <v>43</v>
      </c>
      <c r="C31" s="61"/>
      <c r="D31" s="61"/>
      <c r="E31" s="75"/>
      <c r="F31" s="76"/>
      <c r="G31" s="77" t="n">
        <f aca="false">C176</f>
        <v>537.88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537.93</v>
      </c>
      <c r="P31" s="61"/>
      <c r="Q31" s="75"/>
      <c r="R31" s="61"/>
      <c r="S31" s="76"/>
      <c r="T31" s="83" t="n">
        <f aca="false">F30+O31+S30</f>
        <v>573.73</v>
      </c>
    </row>
    <row r="32" s="3" customFormat="true" ht="12.75" hidden="false" customHeight="false" outlineLevel="0" collapsed="false">
      <c r="B32" s="84" t="s">
        <v>44</v>
      </c>
      <c r="C32" s="61"/>
      <c r="D32" s="61"/>
      <c r="E32" s="75"/>
      <c r="F32" s="76"/>
      <c r="G32" s="75" t="n">
        <f aca="false">C177</f>
        <v>1137.8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1137.85</v>
      </c>
      <c r="P32" s="61"/>
      <c r="Q32" s="75"/>
      <c r="R32" s="61"/>
      <c r="S32" s="76"/>
      <c r="T32" s="86" t="n">
        <f aca="false">F30+O32+S30</f>
        <v>1173.65</v>
      </c>
    </row>
    <row r="33" s="3" customFormat="true" ht="25.5" hidden="false" customHeight="true" outlineLevel="0" collapsed="false"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</row>
    <row r="34" s="3" customFormat="true" ht="12.75" hidden="false" customHeight="false" outlineLevel="0" collapsed="false"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T34" s="9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="3" customFormat="true" ht="15" hidden="false" customHeight="true" outlineLevel="0" collapsed="false"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</row>
    <row r="38" s="3" customFormat="true" ht="15" hidden="false" customHeight="true" outlineLevel="0" collapsed="false"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</row>
    <row r="39" s="3" customFormat="true" ht="15" hidden="false" customHeight="true" outlineLevel="0" collapsed="false"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</row>
    <row r="40" s="3" customFormat="true" ht="12.75" hidden="false" customHeight="false" outlineLevel="0" collapsed="false"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</row>
    <row r="41" s="3" customFormat="true" ht="12.75" hidden="false" customHeight="false" outlineLevel="0" collapsed="false">
      <c r="B41" s="60" t="s">
        <v>34</v>
      </c>
      <c r="C41" s="61" t="n">
        <f aca="false">ROUND(B15*C171,6)</f>
        <v>0.386328</v>
      </c>
      <c r="D41" s="61" t="n">
        <f aca="false">ROUND(B15*C172,6)</f>
        <v>0.035639</v>
      </c>
      <c r="E41" s="61" t="n">
        <f aca="false">C173</f>
        <v>0.007946</v>
      </c>
      <c r="F41" s="110" t="n">
        <f aca="false">SUM(C41:E46)</f>
        <v>0.429913</v>
      </c>
      <c r="G41" s="61" t="s">
        <v>35</v>
      </c>
      <c r="H41" s="111" t="n">
        <f aca="false">D178</f>
        <v>0</v>
      </c>
      <c r="I41" s="61" t="n">
        <f aca="false">ROUND(B15*D184,6)</f>
        <v>0.109699</v>
      </c>
      <c r="J41" s="61" t="n">
        <f aca="false">C185</f>
        <v>0.001186</v>
      </c>
      <c r="K41" s="61" t="n">
        <f aca="false">C186</f>
        <v>0.014455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0.12534</v>
      </c>
      <c r="P41" s="64" t="n">
        <f aca="false">C192</f>
        <v>0.012695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0.019987</v>
      </c>
      <c r="T41" s="113" t="n">
        <f aca="false">F41+O41+S41</f>
        <v>0.57524</v>
      </c>
    </row>
    <row r="42" s="3" customFormat="true" ht="12.75" hidden="false" customHeight="false" outlineLevel="0" collapsed="false">
      <c r="B42" s="60" t="s">
        <v>36</v>
      </c>
      <c r="C42" s="61"/>
      <c r="D42" s="61"/>
      <c r="E42" s="61"/>
      <c r="F42" s="110"/>
      <c r="G42" s="61"/>
      <c r="H42" s="111" t="n">
        <f aca="false">D179</f>
        <v>0.069824</v>
      </c>
      <c r="I42" s="61"/>
      <c r="J42" s="61"/>
      <c r="K42" s="61"/>
      <c r="L42" s="61"/>
      <c r="M42" s="61"/>
      <c r="N42" s="61"/>
      <c r="O42" s="108" t="n">
        <f aca="false">H42+I41+J41+K41</f>
        <v>0.195164</v>
      </c>
      <c r="P42" s="64"/>
      <c r="Q42" s="112" t="n">
        <f aca="false">C194</f>
        <v>0.0462</v>
      </c>
      <c r="R42" s="61"/>
      <c r="S42" s="53" t="n">
        <f aca="false">+P41+Q42+R41</f>
        <v>0.066187</v>
      </c>
      <c r="T42" s="113" t="n">
        <f aca="false">F41+O42+S42</f>
        <v>0.691264</v>
      </c>
    </row>
    <row r="43" s="3" customFormat="true" ht="12.75" hidden="false" customHeight="false" outlineLevel="0" collapsed="false">
      <c r="B43" s="60" t="s">
        <v>37</v>
      </c>
      <c r="C43" s="61"/>
      <c r="D43" s="61"/>
      <c r="E43" s="61"/>
      <c r="F43" s="110"/>
      <c r="G43" s="61"/>
      <c r="H43" s="111" t="n">
        <f aca="false">D180</f>
        <v>0.063909</v>
      </c>
      <c r="I43" s="61"/>
      <c r="J43" s="61"/>
      <c r="K43" s="61"/>
      <c r="L43" s="61"/>
      <c r="M43" s="61"/>
      <c r="N43" s="61"/>
      <c r="O43" s="108" t="n">
        <f aca="false">H43+I41+J41+K41</f>
        <v>0.189249</v>
      </c>
      <c r="P43" s="64"/>
      <c r="Q43" s="112" t="n">
        <f aca="false">C195</f>
        <v>0.0273</v>
      </c>
      <c r="R43" s="61"/>
      <c r="S43" s="53" t="n">
        <f aca="false">+P41+Q43+R41</f>
        <v>0.047287</v>
      </c>
      <c r="T43" s="113" t="n">
        <f aca="false">F41+O43+S43</f>
        <v>0.666449</v>
      </c>
    </row>
    <row r="44" s="3" customFormat="true" ht="12.75" hidden="false" customHeight="false" outlineLevel="0" collapsed="false">
      <c r="B44" s="60" t="s">
        <v>38</v>
      </c>
      <c r="C44" s="61"/>
      <c r="D44" s="61"/>
      <c r="E44" s="61"/>
      <c r="F44" s="110"/>
      <c r="G44" s="61"/>
      <c r="H44" s="111" t="n">
        <f aca="false">D181</f>
        <v>0.064178</v>
      </c>
      <c r="I44" s="61"/>
      <c r="J44" s="61"/>
      <c r="K44" s="61"/>
      <c r="L44" s="61"/>
      <c r="M44" s="61"/>
      <c r="N44" s="61"/>
      <c r="O44" s="108" t="n">
        <f aca="false">H44+I41+J41+K41</f>
        <v>0.189518</v>
      </c>
      <c r="P44" s="64"/>
      <c r="Q44" s="112" t="n">
        <f aca="false">C196</f>
        <v>0.0221</v>
      </c>
      <c r="R44" s="61"/>
      <c r="S44" s="53" t="n">
        <f aca="false">+P41+Q44+R41</f>
        <v>0.042087</v>
      </c>
      <c r="T44" s="113" t="n">
        <f aca="false">F41+O44+S44</f>
        <v>0.661518</v>
      </c>
    </row>
    <row r="45" s="3" customFormat="true" ht="12.75" hidden="false" customHeight="false" outlineLevel="0" collapsed="false">
      <c r="B45" s="60" t="s">
        <v>39</v>
      </c>
      <c r="C45" s="61"/>
      <c r="D45" s="61"/>
      <c r="E45" s="61"/>
      <c r="F45" s="110"/>
      <c r="G45" s="61"/>
      <c r="H45" s="111" t="n">
        <f aca="false">D182</f>
        <v>0.047954</v>
      </c>
      <c r="I45" s="61"/>
      <c r="J45" s="61"/>
      <c r="K45" s="61"/>
      <c r="L45" s="61"/>
      <c r="M45" s="61"/>
      <c r="N45" s="61"/>
      <c r="O45" s="108" t="n">
        <f aca="false">H45+I41+J41+K41</f>
        <v>0.173294</v>
      </c>
      <c r="P45" s="64"/>
      <c r="Q45" s="112" t="n">
        <f aca="false">C197</f>
        <v>0.0158</v>
      </c>
      <c r="R45" s="61"/>
      <c r="S45" s="53" t="n">
        <f aca="false">+P41+Q45+R41</f>
        <v>0.035787</v>
      </c>
      <c r="T45" s="113" t="n">
        <f aca="false">F41+O45+S45</f>
        <v>0.638994</v>
      </c>
    </row>
    <row r="46" s="3" customFormat="true" ht="12.75" hidden="false" customHeight="false" outlineLevel="0" collapsed="false">
      <c r="B46" s="60" t="s">
        <v>40</v>
      </c>
      <c r="C46" s="61"/>
      <c r="D46" s="61"/>
      <c r="E46" s="61"/>
      <c r="F46" s="110"/>
      <c r="G46" s="61"/>
      <c r="H46" s="111" t="n">
        <f aca="false">D183</f>
        <v>0.024291</v>
      </c>
      <c r="I46" s="61"/>
      <c r="J46" s="61"/>
      <c r="K46" s="61"/>
      <c r="L46" s="61"/>
      <c r="M46" s="61"/>
      <c r="N46" s="61"/>
      <c r="O46" s="108" t="n">
        <f aca="false">H46+I41+J41+K41</f>
        <v>0.149631</v>
      </c>
      <c r="P46" s="64"/>
      <c r="Q46" s="114" t="n">
        <f aca="false">C198</f>
        <v>0.0066</v>
      </c>
      <c r="R46" s="61"/>
      <c r="S46" s="53" t="n">
        <f aca="false">+P41+Q46+R41</f>
        <v>0.026587</v>
      </c>
      <c r="T46" s="113" t="n">
        <f aca="false">F41+O46+S46</f>
        <v>0.606131</v>
      </c>
    </row>
    <row r="47" s="3" customFormat="true" ht="12.75" hidden="false" customHeight="false" outlineLevel="0" collapsed="false"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</row>
    <row r="48" s="3" customFormat="true" ht="12.75" hidden="false" customHeight="false" outlineLevel="0" collapsed="false">
      <c r="B48" s="74" t="s">
        <v>42</v>
      </c>
      <c r="C48" s="61" t="s">
        <v>35</v>
      </c>
      <c r="D48" s="61" t="s">
        <v>35</v>
      </c>
      <c r="E48" s="75" t="n">
        <f aca="false">D173</f>
        <v>58.93</v>
      </c>
      <c r="F48" s="76" t="n">
        <f aca="false">SUM(C48:E50)</f>
        <v>58.93</v>
      </c>
      <c r="G48" s="117" t="n">
        <f aca="false">D175</f>
        <v>67.39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-0.25</v>
      </c>
      <c r="M48" s="75" t="n">
        <f aca="false">D188</f>
        <v>0.06</v>
      </c>
      <c r="N48" s="75" t="n">
        <f aca="false">D189</f>
        <v>0</v>
      </c>
      <c r="O48" s="79" t="n">
        <f aca="false">G48+L48+M48+N48</f>
        <v>67.2</v>
      </c>
      <c r="P48" s="61" t="s">
        <v>35</v>
      </c>
      <c r="Q48" s="75" t="n">
        <f aca="false">D193</f>
        <v>-23.13</v>
      </c>
      <c r="R48" s="61" t="s">
        <v>35</v>
      </c>
      <c r="S48" s="76" t="n">
        <f aca="false">Q48</f>
        <v>-23.13</v>
      </c>
      <c r="T48" s="80" t="n">
        <f aca="false">F48+O48+S48</f>
        <v>103</v>
      </c>
    </row>
    <row r="49" s="3" customFormat="true" ht="12.75" hidden="false" customHeight="false" outlineLevel="0" collapsed="false">
      <c r="B49" s="81" t="s">
        <v>43</v>
      </c>
      <c r="C49" s="61"/>
      <c r="D49" s="61"/>
      <c r="E49" s="75"/>
      <c r="F49" s="76"/>
      <c r="G49" s="117" t="n">
        <f aca="false">D176</f>
        <v>469.74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469.55</v>
      </c>
      <c r="P49" s="61"/>
      <c r="Q49" s="75"/>
      <c r="R49" s="61"/>
      <c r="S49" s="76"/>
      <c r="T49" s="83" t="n">
        <f aca="false">F48+O49+S48</f>
        <v>505.35</v>
      </c>
    </row>
    <row r="50" s="3" customFormat="true" ht="12.75" hidden="false" customHeight="false" outlineLevel="0" collapsed="false">
      <c r="B50" s="84" t="s">
        <v>44</v>
      </c>
      <c r="C50" s="61"/>
      <c r="D50" s="61"/>
      <c r="E50" s="75"/>
      <c r="F50" s="76"/>
      <c r="G50" s="78" t="n">
        <f aca="false">D177</f>
        <v>975.12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974.93</v>
      </c>
      <c r="P50" s="61"/>
      <c r="Q50" s="75"/>
      <c r="R50" s="61"/>
      <c r="S50" s="76"/>
      <c r="T50" s="86" t="n">
        <f aca="false">F48+O50+S48</f>
        <v>1010.73</v>
      </c>
    </row>
    <row r="51" s="3" customFormat="true" ht="25.5" hidden="false" customHeight="true" outlineLevel="0" collapsed="false"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="3" customFormat="true" ht="12.75" hidden="false" customHeight="false" outlineLevel="0" collapsed="false"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T52" s="9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s="3" customFormat="true" ht="15" hidden="false" customHeight="true" outlineLevel="0" collapsed="false"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</row>
    <row r="56" s="3" customFormat="true" ht="15" hidden="false" customHeight="true" outlineLevel="0" collapsed="false"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</row>
    <row r="57" s="3" customFormat="true" ht="15" hidden="false" customHeight="true" outlineLevel="0" collapsed="false"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</row>
    <row r="58" s="3" customFormat="true" ht="12.75" hidden="false" customHeight="false" outlineLevel="0" collapsed="false"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</row>
    <row r="59" s="3" customFormat="true" ht="12.75" hidden="false" customHeight="false" outlineLevel="0" collapsed="false">
      <c r="B59" s="60" t="s">
        <v>34</v>
      </c>
      <c r="C59" s="61" t="n">
        <f aca="false">ROUND(B15*C171,6)</f>
        <v>0.386328</v>
      </c>
      <c r="D59" s="61" t="n">
        <f aca="false">ROUND(B15*C172,6)</f>
        <v>0.035639</v>
      </c>
      <c r="E59" s="61" t="n">
        <f aca="false">C173</f>
        <v>0.007946</v>
      </c>
      <c r="F59" s="62" t="n">
        <f aca="false">SUM(C59:E64)</f>
        <v>0.429913</v>
      </c>
      <c r="G59" s="61" t="s">
        <v>35</v>
      </c>
      <c r="H59" s="124" t="n">
        <f aca="false">E178</f>
        <v>0</v>
      </c>
      <c r="I59" s="61" t="n">
        <f aca="false">ROUND(B15*E184,6)</f>
        <v>0.109699</v>
      </c>
      <c r="J59" s="61" t="n">
        <f aca="false">C185</f>
        <v>0.001186</v>
      </c>
      <c r="K59" s="61" t="n">
        <f aca="false">C186</f>
        <v>0.014455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0.12534</v>
      </c>
      <c r="P59" s="64" t="n">
        <f aca="false">C192</f>
        <v>0.012695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0.019987</v>
      </c>
      <c r="T59" s="66" t="n">
        <f aca="false">F59+O59+S59</f>
        <v>0.57524</v>
      </c>
    </row>
    <row r="60" s="3" customFormat="true" ht="12.75" hidden="false" customHeight="false" outlineLevel="0" collapsed="false">
      <c r="B60" s="60" t="s">
        <v>36</v>
      </c>
      <c r="C60" s="61"/>
      <c r="D60" s="61"/>
      <c r="E60" s="61"/>
      <c r="F60" s="62"/>
      <c r="G60" s="61"/>
      <c r="H60" s="124" t="n">
        <f aca="false">E179</f>
        <v>0.095525</v>
      </c>
      <c r="I60" s="61"/>
      <c r="J60" s="61"/>
      <c r="K60" s="61"/>
      <c r="L60" s="61"/>
      <c r="M60" s="61"/>
      <c r="N60" s="61"/>
      <c r="O60" s="53" t="n">
        <f aca="false">H60+I59+J59+K59</f>
        <v>0.220865</v>
      </c>
      <c r="P60" s="64"/>
      <c r="Q60" s="65" t="n">
        <f aca="false">C194</f>
        <v>0.0462</v>
      </c>
      <c r="R60" s="61"/>
      <c r="S60" s="53" t="n">
        <f aca="false">+P59+Q60+R59</f>
        <v>0.066187</v>
      </c>
      <c r="T60" s="66" t="n">
        <f aca="false">F59+O60+S60</f>
        <v>0.716965</v>
      </c>
    </row>
    <row r="61" s="3" customFormat="true" ht="12.75" hidden="false" customHeight="false" outlineLevel="0" collapsed="false">
      <c r="B61" s="60" t="s">
        <v>37</v>
      </c>
      <c r="C61" s="61"/>
      <c r="D61" s="61"/>
      <c r="E61" s="61"/>
      <c r="F61" s="62"/>
      <c r="G61" s="61"/>
      <c r="H61" s="124" t="n">
        <f aca="false">E180</f>
        <v>0.087432</v>
      </c>
      <c r="I61" s="61"/>
      <c r="J61" s="61"/>
      <c r="K61" s="61"/>
      <c r="L61" s="61"/>
      <c r="M61" s="61"/>
      <c r="N61" s="61"/>
      <c r="O61" s="53" t="n">
        <f aca="false">H61+I59+J59+K59</f>
        <v>0.212772</v>
      </c>
      <c r="P61" s="64"/>
      <c r="Q61" s="65" t="n">
        <f aca="false">C195</f>
        <v>0.0273</v>
      </c>
      <c r="R61" s="61"/>
      <c r="S61" s="53" t="n">
        <f aca="false">+P59+Q61+R59</f>
        <v>0.047287</v>
      </c>
      <c r="T61" s="66" t="n">
        <f aca="false">F59+O61+S61</f>
        <v>0.689972</v>
      </c>
    </row>
    <row r="62" s="3" customFormat="true" ht="12.75" hidden="false" customHeight="false" outlineLevel="0" collapsed="false">
      <c r="B62" s="60" t="s">
        <v>38</v>
      </c>
      <c r="C62" s="61"/>
      <c r="D62" s="61"/>
      <c r="E62" s="61"/>
      <c r="F62" s="62"/>
      <c r="G62" s="61"/>
      <c r="H62" s="124" t="n">
        <f aca="false">E181</f>
        <v>0.0878</v>
      </c>
      <c r="I62" s="61"/>
      <c r="J62" s="61"/>
      <c r="K62" s="61"/>
      <c r="L62" s="61"/>
      <c r="M62" s="61"/>
      <c r="N62" s="61"/>
      <c r="O62" s="53" t="n">
        <f aca="false">H62+I59+J59+K59</f>
        <v>0.21314</v>
      </c>
      <c r="P62" s="64"/>
      <c r="Q62" s="65" t="n">
        <f aca="false">C196</f>
        <v>0.0221</v>
      </c>
      <c r="R62" s="61"/>
      <c r="S62" s="53" t="n">
        <f aca="false">+P59+Q62+R59</f>
        <v>0.042087</v>
      </c>
      <c r="T62" s="66" t="n">
        <f aca="false">F59+O62+S62</f>
        <v>0.68514</v>
      </c>
    </row>
    <row r="63" s="3" customFormat="true" ht="12.75" hidden="false" customHeight="false" outlineLevel="0" collapsed="false">
      <c r="B63" s="60" t="s">
        <v>39</v>
      </c>
      <c r="C63" s="61"/>
      <c r="D63" s="61"/>
      <c r="E63" s="61"/>
      <c r="F63" s="62"/>
      <c r="G63" s="61"/>
      <c r="H63" s="124" t="n">
        <f aca="false">E182</f>
        <v>0.065605</v>
      </c>
      <c r="I63" s="61"/>
      <c r="J63" s="61"/>
      <c r="K63" s="61"/>
      <c r="L63" s="61"/>
      <c r="M63" s="61"/>
      <c r="N63" s="61"/>
      <c r="O63" s="53" t="n">
        <f aca="false">H63+I59+J59+K59</f>
        <v>0.190945</v>
      </c>
      <c r="P63" s="64"/>
      <c r="Q63" s="65" t="n">
        <f aca="false">C197</f>
        <v>0.0158</v>
      </c>
      <c r="R63" s="61"/>
      <c r="S63" s="53" t="n">
        <f aca="false">+P59+Q63+R59</f>
        <v>0.035787</v>
      </c>
      <c r="T63" s="66" t="n">
        <f aca="false">F59+O63+S63</f>
        <v>0.656645</v>
      </c>
    </row>
    <row r="64" s="3" customFormat="true" ht="12.75" hidden="false" customHeight="false" outlineLevel="0" collapsed="false">
      <c r="B64" s="60" t="s">
        <v>40</v>
      </c>
      <c r="C64" s="61"/>
      <c r="D64" s="61"/>
      <c r="E64" s="61"/>
      <c r="F64" s="62"/>
      <c r="G64" s="61"/>
      <c r="H64" s="124" t="n">
        <f aca="false">E183</f>
        <v>0.033231</v>
      </c>
      <c r="I64" s="61"/>
      <c r="J64" s="61"/>
      <c r="K64" s="61"/>
      <c r="L64" s="61"/>
      <c r="M64" s="61"/>
      <c r="N64" s="61"/>
      <c r="O64" s="53" t="n">
        <f aca="false">H64+I59+J59+K59</f>
        <v>0.158571</v>
      </c>
      <c r="P64" s="64"/>
      <c r="Q64" s="61" t="n">
        <f aca="false">C198</f>
        <v>0.0066</v>
      </c>
      <c r="R64" s="61"/>
      <c r="S64" s="53" t="n">
        <f aca="false">+P59+Q64+R59</f>
        <v>0.026587</v>
      </c>
      <c r="T64" s="66" t="n">
        <f aca="false">F59+O64+S64</f>
        <v>0.615071</v>
      </c>
    </row>
    <row r="65" s="3" customFormat="true" ht="12.75" hidden="false" customHeight="false" outlineLevel="0" collapsed="false"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</row>
    <row r="66" s="3" customFormat="true" ht="12.75" hidden="false" customHeight="false" outlineLevel="0" collapsed="false">
      <c r="B66" s="74" t="s">
        <v>42</v>
      </c>
      <c r="C66" s="61" t="s">
        <v>35</v>
      </c>
      <c r="D66" s="61" t="s">
        <v>35</v>
      </c>
      <c r="E66" s="75" t="n">
        <f aca="false">D173</f>
        <v>58.93</v>
      </c>
      <c r="F66" s="76" t="n">
        <f aca="false">SUM(C66:E68)</f>
        <v>58.93</v>
      </c>
      <c r="G66" s="117" t="n">
        <f aca="false">E175</f>
        <v>73.39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73.39</v>
      </c>
      <c r="P66" s="61" t="s">
        <v>35</v>
      </c>
      <c r="Q66" s="75" t="n">
        <f aca="false">D193</f>
        <v>-23.13</v>
      </c>
      <c r="R66" s="61" t="s">
        <v>35</v>
      </c>
      <c r="S66" s="76" t="n">
        <f aca="false">Q66</f>
        <v>-23.13</v>
      </c>
      <c r="T66" s="80" t="n">
        <f aca="false">F66+O66+S66</f>
        <v>109.19</v>
      </c>
    </row>
    <row r="67" s="3" customFormat="true" ht="12.75" hidden="false" customHeight="false" outlineLevel="0" collapsed="false">
      <c r="B67" s="81" t="s">
        <v>43</v>
      </c>
      <c r="C67" s="61"/>
      <c r="D67" s="61"/>
      <c r="E67" s="75"/>
      <c r="F67" s="76"/>
      <c r="G67" s="117" t="n">
        <f aca="false">E176</f>
        <v>468.45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468.45</v>
      </c>
      <c r="P67" s="61"/>
      <c r="Q67" s="75"/>
      <c r="R67" s="61"/>
      <c r="S67" s="76"/>
      <c r="T67" s="83" t="n">
        <f aca="false">F66+O67+S66</f>
        <v>504.25</v>
      </c>
    </row>
    <row r="68" s="3" customFormat="true" ht="12.75" hidden="false" customHeight="false" outlineLevel="0" collapsed="false">
      <c r="B68" s="84" t="s">
        <v>44</v>
      </c>
      <c r="C68" s="61"/>
      <c r="D68" s="61"/>
      <c r="E68" s="75"/>
      <c r="F68" s="76"/>
      <c r="G68" s="78" t="n">
        <f aca="false">E177</f>
        <v>1152.93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1152.93</v>
      </c>
      <c r="P68" s="61"/>
      <c r="Q68" s="75"/>
      <c r="R68" s="61"/>
      <c r="S68" s="76"/>
      <c r="T68" s="86" t="n">
        <f aca="false">F66+O68+S66</f>
        <v>1188.73</v>
      </c>
    </row>
    <row r="69" s="3" customFormat="true" ht="25.5" hidden="false" customHeight="true" outlineLevel="0" collapsed="false"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</row>
    <row r="70" s="3" customFormat="true" ht="12.75" hidden="false" customHeight="false" outlineLevel="0" collapsed="false"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T70" s="9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="3" customFormat="true" ht="15" hidden="false" customHeight="true" outlineLevel="0" collapsed="false"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</row>
    <row r="74" s="3" customFormat="true" ht="15" hidden="false" customHeight="true" outlineLevel="0" collapsed="false"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</row>
    <row r="75" s="3" customFormat="true" ht="15" hidden="false" customHeight="true" outlineLevel="0" collapsed="false"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</row>
    <row r="76" s="3" customFormat="true" ht="12.75" hidden="false" customHeight="false" outlineLevel="0" collapsed="false"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</row>
    <row r="77" s="3" customFormat="true" ht="12.75" hidden="false" customHeight="false" outlineLevel="0" collapsed="false">
      <c r="B77" s="60" t="s">
        <v>34</v>
      </c>
      <c r="C77" s="61" t="n">
        <f aca="false">ROUND(B15*C171,6)</f>
        <v>0.386328</v>
      </c>
      <c r="D77" s="61" t="n">
        <f aca="false">ROUND(B15*C172,6)</f>
        <v>0.035639</v>
      </c>
      <c r="E77" s="61" t="n">
        <f aca="false">C173</f>
        <v>0.007946</v>
      </c>
      <c r="F77" s="62" t="n">
        <f aca="false">SUM(C77:E82)</f>
        <v>0.429913</v>
      </c>
      <c r="G77" s="61" t="s">
        <v>35</v>
      </c>
      <c r="H77" s="124" t="n">
        <f aca="false">F178</f>
        <v>0</v>
      </c>
      <c r="I77" s="61" t="n">
        <f aca="false">ROUND(B15*F184,6)</f>
        <v>0.109699</v>
      </c>
      <c r="J77" s="61" t="n">
        <f aca="false">C185</f>
        <v>0.001186</v>
      </c>
      <c r="K77" s="61" t="n">
        <f aca="false">C186</f>
        <v>0.014455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0.12534</v>
      </c>
      <c r="P77" s="64" t="n">
        <f aca="false">C192</f>
        <v>0.012695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0.019987</v>
      </c>
      <c r="T77" s="66" t="n">
        <f aca="false">F77+O77+S77</f>
        <v>0.57524</v>
      </c>
    </row>
    <row r="78" s="3" customFormat="true" ht="12.75" hidden="false" customHeight="false" outlineLevel="0" collapsed="false">
      <c r="B78" s="60" t="s">
        <v>36</v>
      </c>
      <c r="C78" s="61"/>
      <c r="D78" s="61"/>
      <c r="E78" s="61"/>
      <c r="F78" s="62"/>
      <c r="G78" s="61"/>
      <c r="H78" s="124" t="n">
        <f aca="false">F179</f>
        <v>0.117292</v>
      </c>
      <c r="I78" s="61"/>
      <c r="J78" s="61"/>
      <c r="K78" s="61"/>
      <c r="L78" s="61"/>
      <c r="M78" s="61"/>
      <c r="N78" s="61"/>
      <c r="O78" s="53" t="n">
        <f aca="false">H78+I77+J77+K77</f>
        <v>0.242632</v>
      </c>
      <c r="P78" s="64"/>
      <c r="Q78" s="65" t="n">
        <f aca="false">C194</f>
        <v>0.0462</v>
      </c>
      <c r="R78" s="61"/>
      <c r="S78" s="53" t="n">
        <f aca="false">+P77+Q78+R77</f>
        <v>0.066187</v>
      </c>
      <c r="T78" s="66" t="n">
        <f aca="false">F77+O78+S78</f>
        <v>0.738732</v>
      </c>
    </row>
    <row r="79" s="3" customFormat="true" ht="12.75" hidden="false" customHeight="false" outlineLevel="0" collapsed="false">
      <c r="B79" s="60" t="s">
        <v>37</v>
      </c>
      <c r="C79" s="61"/>
      <c r="D79" s="61"/>
      <c r="E79" s="61"/>
      <c r="F79" s="62"/>
      <c r="G79" s="61"/>
      <c r="H79" s="124" t="n">
        <f aca="false">F180</f>
        <v>0.107354</v>
      </c>
      <c r="I79" s="61"/>
      <c r="J79" s="61"/>
      <c r="K79" s="61"/>
      <c r="L79" s="61"/>
      <c r="M79" s="61"/>
      <c r="N79" s="61"/>
      <c r="O79" s="53" t="n">
        <f aca="false">H79+I77+J77+K77</f>
        <v>0.232694</v>
      </c>
      <c r="P79" s="64"/>
      <c r="Q79" s="65" t="n">
        <f aca="false">C195</f>
        <v>0.0273</v>
      </c>
      <c r="R79" s="61"/>
      <c r="S79" s="53" t="n">
        <f aca="false">+P77+Q79+R77</f>
        <v>0.047287</v>
      </c>
      <c r="T79" s="66" t="n">
        <f aca="false">F77+O79+S79</f>
        <v>0.709894</v>
      </c>
    </row>
    <row r="80" s="3" customFormat="true" ht="12.75" hidden="false" customHeight="false" outlineLevel="0" collapsed="false">
      <c r="B80" s="60" t="s">
        <v>38</v>
      </c>
      <c r="C80" s="61"/>
      <c r="D80" s="61"/>
      <c r="E80" s="61"/>
      <c r="F80" s="62"/>
      <c r="G80" s="61"/>
      <c r="H80" s="124" t="n">
        <f aca="false">F181</f>
        <v>0.107806</v>
      </c>
      <c r="I80" s="61"/>
      <c r="J80" s="61"/>
      <c r="K80" s="61"/>
      <c r="L80" s="61"/>
      <c r="M80" s="61"/>
      <c r="N80" s="61"/>
      <c r="O80" s="53" t="n">
        <f aca="false">H80+I77+J77+K77</f>
        <v>0.233146</v>
      </c>
      <c r="P80" s="64"/>
      <c r="Q80" s="65" t="n">
        <f aca="false">C196</f>
        <v>0.0221</v>
      </c>
      <c r="R80" s="61"/>
      <c r="S80" s="53" t="n">
        <f aca="false">+P77+Q80+R77</f>
        <v>0.042087</v>
      </c>
      <c r="T80" s="66" t="n">
        <f aca="false">F77+O80+S80</f>
        <v>0.705146</v>
      </c>
    </row>
    <row r="81" s="3" customFormat="true" ht="12.75" hidden="false" customHeight="false" outlineLevel="0" collapsed="false">
      <c r="B81" s="60" t="s">
        <v>39</v>
      </c>
      <c r="C81" s="61"/>
      <c r="D81" s="61"/>
      <c r="E81" s="61"/>
      <c r="F81" s="62"/>
      <c r="G81" s="61"/>
      <c r="H81" s="124" t="n">
        <f aca="false">F182</f>
        <v>0.080554</v>
      </c>
      <c r="I81" s="61"/>
      <c r="J81" s="61"/>
      <c r="K81" s="61"/>
      <c r="L81" s="61"/>
      <c r="M81" s="61"/>
      <c r="N81" s="61"/>
      <c r="O81" s="53" t="n">
        <f aca="false">H81+I77+J77+K77</f>
        <v>0.205894</v>
      </c>
      <c r="P81" s="64"/>
      <c r="Q81" s="65" t="n">
        <f aca="false">C197</f>
        <v>0.0158</v>
      </c>
      <c r="R81" s="61"/>
      <c r="S81" s="53" t="n">
        <f aca="false">+P77+Q81+R77</f>
        <v>0.035787</v>
      </c>
      <c r="T81" s="66" t="n">
        <f aca="false">F77+O81+S81</f>
        <v>0.671594</v>
      </c>
    </row>
    <row r="82" s="3" customFormat="true" ht="12.75" hidden="false" customHeight="false" outlineLevel="0" collapsed="false">
      <c r="B82" s="60" t="s">
        <v>40</v>
      </c>
      <c r="C82" s="61"/>
      <c r="D82" s="61"/>
      <c r="E82" s="61"/>
      <c r="F82" s="62"/>
      <c r="G82" s="61"/>
      <c r="H82" s="124" t="n">
        <f aca="false">F183</f>
        <v>0.040804</v>
      </c>
      <c r="I82" s="61"/>
      <c r="J82" s="61"/>
      <c r="K82" s="61"/>
      <c r="L82" s="61"/>
      <c r="M82" s="61"/>
      <c r="N82" s="61"/>
      <c r="O82" s="53" t="n">
        <f aca="false">H82+I77+J77+K77</f>
        <v>0.166144</v>
      </c>
      <c r="P82" s="64"/>
      <c r="Q82" s="61" t="n">
        <f aca="false">C198</f>
        <v>0.0066</v>
      </c>
      <c r="R82" s="61"/>
      <c r="S82" s="53" t="n">
        <f aca="false">+P77+Q82+R77</f>
        <v>0.026587</v>
      </c>
      <c r="T82" s="66" t="n">
        <f aca="false">F77+O82+S82</f>
        <v>0.622644</v>
      </c>
    </row>
    <row r="83" s="3" customFormat="true" ht="12.75" hidden="false" customHeight="false" outlineLevel="0" collapsed="false"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</row>
    <row r="84" s="3" customFormat="true" ht="12.75" hidden="false" customHeight="false" outlineLevel="0" collapsed="false">
      <c r="B84" s="74" t="s">
        <v>42</v>
      </c>
      <c r="C84" s="61" t="s">
        <v>35</v>
      </c>
      <c r="D84" s="61" t="s">
        <v>35</v>
      </c>
      <c r="E84" s="75" t="n">
        <f aca="false">D173</f>
        <v>58.93</v>
      </c>
      <c r="F84" s="76" t="n">
        <f aca="false">SUM(C84:E86)</f>
        <v>58.93</v>
      </c>
      <c r="G84" s="117" t="n">
        <f aca="false">F175</f>
        <v>65.88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65.88</v>
      </c>
      <c r="P84" s="61" t="s">
        <v>35</v>
      </c>
      <c r="Q84" s="75" t="n">
        <f aca="false">D193</f>
        <v>-23.13</v>
      </c>
      <c r="R84" s="61" t="s">
        <v>35</v>
      </c>
      <c r="S84" s="76" t="n">
        <f aca="false">Q84</f>
        <v>-23.13</v>
      </c>
      <c r="T84" s="80" t="n">
        <f aca="false">F84+O84+S84</f>
        <v>101.68</v>
      </c>
    </row>
    <row r="85" s="3" customFormat="true" ht="12.75" hidden="false" customHeight="false" outlineLevel="0" collapsed="false">
      <c r="B85" s="81" t="s">
        <v>43</v>
      </c>
      <c r="C85" s="61"/>
      <c r="D85" s="61"/>
      <c r="E85" s="75"/>
      <c r="F85" s="76"/>
      <c r="G85" s="117" t="n">
        <f aca="false">F176</f>
        <v>460.09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460.09</v>
      </c>
      <c r="P85" s="61"/>
      <c r="Q85" s="75"/>
      <c r="R85" s="61"/>
      <c r="S85" s="76"/>
      <c r="T85" s="83" t="n">
        <f aca="false">F84+O85+S84</f>
        <v>495.89</v>
      </c>
    </row>
    <row r="86" s="3" customFormat="true" ht="12.75" hidden="false" customHeight="false" outlineLevel="0" collapsed="false">
      <c r="B86" s="84" t="s">
        <v>44</v>
      </c>
      <c r="C86" s="61"/>
      <c r="D86" s="61"/>
      <c r="E86" s="75"/>
      <c r="F86" s="76"/>
      <c r="G86" s="78" t="n">
        <f aca="false">F177</f>
        <v>960.54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960.54</v>
      </c>
      <c r="P86" s="61"/>
      <c r="Q86" s="75"/>
      <c r="R86" s="61"/>
      <c r="S86" s="76"/>
      <c r="T86" s="86" t="n">
        <f aca="false">F84+O86+S84</f>
        <v>996.34</v>
      </c>
    </row>
    <row r="87" s="3" customFormat="true" ht="25.5" hidden="false" customHeight="true" outlineLevel="0" collapsed="false"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="3" customFormat="true" ht="12.75" hidden="false" customHeight="false" outlineLevel="0" collapsed="false"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T88" s="9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="3" customFormat="true" ht="15" hidden="false" customHeight="true" outlineLevel="0" collapsed="false"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</row>
    <row r="92" s="3" customFormat="true" ht="15" hidden="false" customHeight="true" outlineLevel="0" collapsed="false"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</row>
    <row r="93" s="3" customFormat="true" ht="15" hidden="false" customHeight="true" outlineLevel="0" collapsed="false"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</row>
    <row r="94" s="3" customFormat="true" ht="12.75" hidden="false" customHeight="false" outlineLevel="0" collapsed="false"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</row>
    <row r="95" s="3" customFormat="true" ht="12.75" hidden="false" customHeight="false" outlineLevel="0" collapsed="false">
      <c r="B95" s="60" t="s">
        <v>34</v>
      </c>
      <c r="C95" s="61" t="n">
        <f aca="false">ROUND(B15*C171,6)</f>
        <v>0.386328</v>
      </c>
      <c r="D95" s="61" t="n">
        <f aca="false">ROUND(B15*C172,6)</f>
        <v>0.035639</v>
      </c>
      <c r="E95" s="61" t="n">
        <f aca="false">C173</f>
        <v>0.007946</v>
      </c>
      <c r="F95" s="62" t="n">
        <f aca="false">SUM(C95:E100)</f>
        <v>0.429913</v>
      </c>
      <c r="G95" s="61" t="s">
        <v>35</v>
      </c>
      <c r="H95" s="65" t="n">
        <f aca="false">G178</f>
        <v>0</v>
      </c>
      <c r="I95" s="61" t="n">
        <f aca="false">ROUND(B15*G184,6)</f>
        <v>0.109699</v>
      </c>
      <c r="J95" s="61" t="n">
        <f aca="false">C185</f>
        <v>0.001186</v>
      </c>
      <c r="K95" s="61" t="n">
        <f aca="false">C186</f>
        <v>0.014455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0.12534</v>
      </c>
      <c r="P95" s="61" t="n">
        <f aca="false">C192</f>
        <v>0.012695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0.019987</v>
      </c>
      <c r="T95" s="66" t="n">
        <f aca="false">F95+O95+S95</f>
        <v>0.57524</v>
      </c>
    </row>
    <row r="96" s="3" customFormat="true" ht="12.75" hidden="false" customHeight="false" outlineLevel="0" collapsed="false">
      <c r="B96" s="60" t="s">
        <v>36</v>
      </c>
      <c r="C96" s="61"/>
      <c r="D96" s="61"/>
      <c r="E96" s="61"/>
      <c r="F96" s="62"/>
      <c r="G96" s="61"/>
      <c r="H96" s="65" t="n">
        <f aca="false">G179</f>
        <v>0.165431</v>
      </c>
      <c r="I96" s="61"/>
      <c r="J96" s="61"/>
      <c r="K96" s="61"/>
      <c r="L96" s="61"/>
      <c r="M96" s="61"/>
      <c r="N96" s="61"/>
      <c r="O96" s="53" t="n">
        <f aca="false">H96+I95+J95+K95</f>
        <v>0.290771</v>
      </c>
      <c r="P96" s="61"/>
      <c r="Q96" s="65" t="n">
        <f aca="false">C194</f>
        <v>0.0462</v>
      </c>
      <c r="R96" s="61"/>
      <c r="S96" s="53" t="n">
        <f aca="false">+P95+Q96+R95</f>
        <v>0.066187</v>
      </c>
      <c r="T96" s="66" t="n">
        <f aca="false">F95+O96+S96</f>
        <v>0.786871</v>
      </c>
    </row>
    <row r="97" s="3" customFormat="true" ht="12.75" hidden="false" customHeight="false" outlineLevel="0" collapsed="false">
      <c r="B97" s="60" t="s">
        <v>37</v>
      </c>
      <c r="C97" s="61"/>
      <c r="D97" s="61"/>
      <c r="E97" s="61"/>
      <c r="F97" s="62"/>
      <c r="G97" s="61"/>
      <c r="H97" s="65" t="n">
        <f aca="false">G180</f>
        <v>0.151415</v>
      </c>
      <c r="I97" s="61"/>
      <c r="J97" s="61"/>
      <c r="K97" s="61"/>
      <c r="L97" s="61"/>
      <c r="M97" s="61"/>
      <c r="N97" s="61"/>
      <c r="O97" s="53" t="n">
        <f aca="false">H97+I95+J95+K95</f>
        <v>0.276755</v>
      </c>
      <c r="P97" s="61"/>
      <c r="Q97" s="65" t="n">
        <f aca="false">C195</f>
        <v>0.0273</v>
      </c>
      <c r="R97" s="61"/>
      <c r="S97" s="53" t="n">
        <f aca="false">+P95+Q97+R95</f>
        <v>0.047287</v>
      </c>
      <c r="T97" s="66" t="n">
        <f aca="false">F95+O97+S97</f>
        <v>0.753955</v>
      </c>
    </row>
    <row r="98" s="3" customFormat="true" ht="12.75" hidden="false" customHeight="false" outlineLevel="0" collapsed="false">
      <c r="B98" s="60" t="s">
        <v>38</v>
      </c>
      <c r="C98" s="61"/>
      <c r="D98" s="61"/>
      <c r="E98" s="61"/>
      <c r="F98" s="62"/>
      <c r="G98" s="61"/>
      <c r="H98" s="65" t="n">
        <f aca="false">G181</f>
        <v>0.152052</v>
      </c>
      <c r="I98" s="61"/>
      <c r="J98" s="61"/>
      <c r="K98" s="61"/>
      <c r="L98" s="61"/>
      <c r="M98" s="61"/>
      <c r="N98" s="61"/>
      <c r="O98" s="53" t="n">
        <f aca="false">H98+I95+J95+K95</f>
        <v>0.277392</v>
      </c>
      <c r="P98" s="61"/>
      <c r="Q98" s="65" t="n">
        <f aca="false">C196</f>
        <v>0.0221</v>
      </c>
      <c r="R98" s="61"/>
      <c r="S98" s="53" t="n">
        <f aca="false">+P95+Q98+R95</f>
        <v>0.042087</v>
      </c>
      <c r="T98" s="66" t="n">
        <f aca="false">F95+O98+S98</f>
        <v>0.749392</v>
      </c>
    </row>
    <row r="99" s="3" customFormat="true" ht="12.75" hidden="false" customHeight="false" outlineLevel="0" collapsed="false">
      <c r="B99" s="60" t="s">
        <v>39</v>
      </c>
      <c r="C99" s="61"/>
      <c r="D99" s="61"/>
      <c r="E99" s="61"/>
      <c r="F99" s="62"/>
      <c r="G99" s="61"/>
      <c r="H99" s="65" t="n">
        <f aca="false">G182</f>
        <v>0.113614</v>
      </c>
      <c r="I99" s="61"/>
      <c r="J99" s="61"/>
      <c r="K99" s="61"/>
      <c r="L99" s="61"/>
      <c r="M99" s="61"/>
      <c r="N99" s="61"/>
      <c r="O99" s="53" t="n">
        <f aca="false">H99+I95+J95+K95</f>
        <v>0.238954</v>
      </c>
      <c r="P99" s="61"/>
      <c r="Q99" s="65" t="n">
        <f aca="false">C197</f>
        <v>0.0158</v>
      </c>
      <c r="R99" s="61"/>
      <c r="S99" s="53" t="n">
        <f aca="false">+P95+Q99+R95</f>
        <v>0.035787</v>
      </c>
      <c r="T99" s="66" t="n">
        <f aca="false">F95+O99+S99</f>
        <v>0.704654</v>
      </c>
    </row>
    <row r="100" s="3" customFormat="true" ht="12.75" hidden="false" customHeight="false" outlineLevel="0" collapsed="false">
      <c r="B100" s="60" t="s">
        <v>40</v>
      </c>
      <c r="C100" s="61"/>
      <c r="D100" s="61"/>
      <c r="E100" s="61"/>
      <c r="F100" s="62"/>
      <c r="G100" s="61"/>
      <c r="H100" s="65" t="n">
        <f aca="false">G183</f>
        <v>0.05755</v>
      </c>
      <c r="I100" s="61"/>
      <c r="J100" s="61"/>
      <c r="K100" s="61"/>
      <c r="L100" s="61"/>
      <c r="M100" s="61"/>
      <c r="N100" s="61"/>
      <c r="O100" s="53" t="n">
        <f aca="false">H100+I95+J95+K95</f>
        <v>0.18289</v>
      </c>
      <c r="P100" s="61"/>
      <c r="Q100" s="65" t="n">
        <f aca="false">C198</f>
        <v>0.0066</v>
      </c>
      <c r="R100" s="61"/>
      <c r="S100" s="53" t="n">
        <f aca="false">+P95+Q100+R95</f>
        <v>0.026587</v>
      </c>
      <c r="T100" s="66" t="n">
        <f aca="false">F95+O100+S100</f>
        <v>0.63939</v>
      </c>
    </row>
    <row r="101" s="3" customFormat="true" ht="12.75" hidden="false" customHeight="false" outlineLevel="0" collapsed="false"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</row>
    <row r="102" s="3" customFormat="true" ht="12.75" hidden="false" customHeight="false" outlineLevel="0" collapsed="false">
      <c r="B102" s="74" t="s">
        <v>42</v>
      </c>
      <c r="C102" s="61" t="s">
        <v>35</v>
      </c>
      <c r="D102" s="61" t="s">
        <v>35</v>
      </c>
      <c r="E102" s="75" t="n">
        <f aca="false">D173</f>
        <v>58.93</v>
      </c>
      <c r="F102" s="76" t="n">
        <f aca="false">SUM(C102:E104)</f>
        <v>58.93</v>
      </c>
      <c r="G102" s="117" t="n">
        <f aca="false">G175</f>
        <v>85.08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-0.57</v>
      </c>
      <c r="N102" s="75" t="n">
        <f aca="false">G189</f>
        <v>0</v>
      </c>
      <c r="O102" s="79" t="n">
        <f aca="false">G102+L102+M102+N102</f>
        <v>84.17</v>
      </c>
      <c r="P102" s="61" t="s">
        <v>35</v>
      </c>
      <c r="Q102" s="75" t="n">
        <f aca="false">D193</f>
        <v>-23.13</v>
      </c>
      <c r="R102" s="61" t="s">
        <v>35</v>
      </c>
      <c r="S102" s="76" t="n">
        <f aca="false">Q102</f>
        <v>-23.13</v>
      </c>
      <c r="T102" s="80" t="n">
        <f aca="false">F102+O102+S102</f>
        <v>119.97</v>
      </c>
    </row>
    <row r="103" s="3" customFormat="true" ht="12.75" hidden="false" customHeight="false" outlineLevel="0" collapsed="false">
      <c r="B103" s="81" t="s">
        <v>43</v>
      </c>
      <c r="C103" s="61"/>
      <c r="D103" s="61"/>
      <c r="E103" s="75"/>
      <c r="F103" s="76"/>
      <c r="G103" s="117" t="n">
        <f aca="false">G176</f>
        <v>596.3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595.39</v>
      </c>
      <c r="P103" s="61"/>
      <c r="Q103" s="75"/>
      <c r="R103" s="61"/>
      <c r="S103" s="76"/>
      <c r="T103" s="83" t="n">
        <f aca="false">F102+O103+S102</f>
        <v>631.19</v>
      </c>
    </row>
    <row r="104" s="3" customFormat="true" ht="12.75" hidden="false" customHeight="false" outlineLevel="0" collapsed="false">
      <c r="B104" s="84" t="s">
        <v>44</v>
      </c>
      <c r="C104" s="61"/>
      <c r="D104" s="61"/>
      <c r="E104" s="75"/>
      <c r="F104" s="76"/>
      <c r="G104" s="78" t="n">
        <f aca="false">G177</f>
        <v>1227.19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1226.28</v>
      </c>
      <c r="P104" s="61"/>
      <c r="Q104" s="75"/>
      <c r="R104" s="61"/>
      <c r="S104" s="76"/>
      <c r="T104" s="86" t="n">
        <f aca="false">F102+O104+S102</f>
        <v>1262.08</v>
      </c>
    </row>
    <row r="105" s="3" customFormat="true" ht="25.5" hidden="false" customHeight="true" outlineLevel="0" collapsed="false"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</row>
    <row r="106" s="3" customFormat="true" ht="12.75" hidden="false" customHeight="false" outlineLevel="0" collapsed="false"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T106" s="9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="3" customFormat="true" ht="15" hidden="false" customHeight="true" outlineLevel="0" collapsed="false"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</row>
    <row r="110" s="3" customFormat="true" ht="15" hidden="false" customHeight="true" outlineLevel="0" collapsed="false"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</row>
    <row r="111" s="3" customFormat="true" ht="15" hidden="false" customHeight="true" outlineLevel="0" collapsed="false"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</row>
    <row r="112" s="3" customFormat="true" ht="12.75" hidden="false" customHeight="false" outlineLevel="0" collapsed="false"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</row>
    <row r="113" s="3" customFormat="true" ht="12.75" hidden="false" customHeight="false" outlineLevel="0" collapsed="false">
      <c r="B113" s="60" t="s">
        <v>34</v>
      </c>
      <c r="C113" s="61" t="n">
        <f aca="false">ROUND(B15*C171,6)</f>
        <v>0.386328</v>
      </c>
      <c r="D113" s="61" t="n">
        <f aca="false">ROUND(B15*C172,6)</f>
        <v>0.035639</v>
      </c>
      <c r="E113" s="61" t="n">
        <f aca="false">C173</f>
        <v>0.007946</v>
      </c>
      <c r="F113" s="62" t="n">
        <f aca="false">SUM(C113:E118)</f>
        <v>0.429913</v>
      </c>
      <c r="G113" s="61" t="s">
        <v>35</v>
      </c>
      <c r="H113" s="124" t="n">
        <f aca="false">H178</f>
        <v>0</v>
      </c>
      <c r="I113" s="61" t="n">
        <f aca="false">ROUND(B15*H184,6)</f>
        <v>0.109699</v>
      </c>
      <c r="J113" s="61" t="n">
        <f aca="false">C185</f>
        <v>0.001186</v>
      </c>
      <c r="K113" s="61" t="n">
        <f aca="false">C186</f>
        <v>0.014455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0.12534</v>
      </c>
      <c r="P113" s="64" t="n">
        <f aca="false">C192</f>
        <v>0.012695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0.019987</v>
      </c>
      <c r="T113" s="66" t="n">
        <f aca="false">F113+O113+S113</f>
        <v>0.57524</v>
      </c>
    </row>
    <row r="114" s="3" customFormat="true" ht="12.75" hidden="false" customHeight="false" outlineLevel="0" collapsed="false">
      <c r="B114" s="60" t="s">
        <v>36</v>
      </c>
      <c r="C114" s="61"/>
      <c r="D114" s="61"/>
      <c r="E114" s="61"/>
      <c r="F114" s="62"/>
      <c r="G114" s="61"/>
      <c r="H114" s="124" t="n">
        <f aca="false">H179</f>
        <v>0.226036</v>
      </c>
      <c r="I114" s="61"/>
      <c r="J114" s="61"/>
      <c r="K114" s="61"/>
      <c r="L114" s="61"/>
      <c r="M114" s="64"/>
      <c r="N114" s="61"/>
      <c r="O114" s="53" t="n">
        <f aca="false">H114+I113+J113+K113</f>
        <v>0.351376</v>
      </c>
      <c r="P114" s="64"/>
      <c r="Q114" s="65" t="n">
        <f aca="false">C194</f>
        <v>0.0462</v>
      </c>
      <c r="R114" s="61"/>
      <c r="S114" s="53" t="n">
        <f aca="false">+P113+Q114+R113</f>
        <v>0.066187</v>
      </c>
      <c r="T114" s="66" t="n">
        <f aca="false">F113+O114+S114</f>
        <v>0.847476</v>
      </c>
    </row>
    <row r="115" s="3" customFormat="true" ht="12.75" hidden="false" customHeight="false" outlineLevel="0" collapsed="false">
      <c r="B115" s="60" t="s">
        <v>37</v>
      </c>
      <c r="C115" s="61"/>
      <c r="D115" s="61"/>
      <c r="E115" s="61"/>
      <c r="F115" s="62"/>
      <c r="G115" s="61"/>
      <c r="H115" s="124" t="n">
        <f aca="false">H180</f>
        <v>0.206886</v>
      </c>
      <c r="I115" s="61"/>
      <c r="J115" s="61"/>
      <c r="K115" s="61"/>
      <c r="L115" s="61"/>
      <c r="M115" s="64"/>
      <c r="N115" s="61"/>
      <c r="O115" s="53" t="n">
        <f aca="false">H115+I113+J113+K113</f>
        <v>0.332226</v>
      </c>
      <c r="P115" s="64"/>
      <c r="Q115" s="65" t="n">
        <f aca="false">C195</f>
        <v>0.0273</v>
      </c>
      <c r="R115" s="61"/>
      <c r="S115" s="53" t="n">
        <f aca="false">+P113+Q115+R113</f>
        <v>0.047287</v>
      </c>
      <c r="T115" s="66" t="n">
        <f aca="false">F113+O115+S115</f>
        <v>0.809426</v>
      </c>
    </row>
    <row r="116" s="3" customFormat="true" ht="12.75" hidden="false" customHeight="false" outlineLevel="0" collapsed="false">
      <c r="B116" s="60" t="s">
        <v>38</v>
      </c>
      <c r="C116" s="61"/>
      <c r="D116" s="61"/>
      <c r="E116" s="61"/>
      <c r="F116" s="62"/>
      <c r="G116" s="61"/>
      <c r="H116" s="124" t="n">
        <f aca="false">H181</f>
        <v>0.207756</v>
      </c>
      <c r="I116" s="61"/>
      <c r="J116" s="61"/>
      <c r="K116" s="61"/>
      <c r="L116" s="61"/>
      <c r="M116" s="64"/>
      <c r="N116" s="61"/>
      <c r="O116" s="53" t="n">
        <f aca="false">H116+I113+J113+K113</f>
        <v>0.333096</v>
      </c>
      <c r="P116" s="64"/>
      <c r="Q116" s="65" t="n">
        <f aca="false">C196</f>
        <v>0.0221</v>
      </c>
      <c r="R116" s="61"/>
      <c r="S116" s="53" t="n">
        <f aca="false">+P113+Q116+R113</f>
        <v>0.042087</v>
      </c>
      <c r="T116" s="66" t="n">
        <f aca="false">F113+O116+S116</f>
        <v>0.805096</v>
      </c>
    </row>
    <row r="117" s="3" customFormat="true" ht="12.75" hidden="false" customHeight="false" outlineLevel="0" collapsed="false">
      <c r="B117" s="60" t="s">
        <v>39</v>
      </c>
      <c r="C117" s="61"/>
      <c r="D117" s="61"/>
      <c r="E117" s="61"/>
      <c r="F117" s="62"/>
      <c r="G117" s="61"/>
      <c r="H117" s="124" t="n">
        <f aca="false">H182</f>
        <v>0.155237</v>
      </c>
      <c r="I117" s="61"/>
      <c r="J117" s="61"/>
      <c r="K117" s="61"/>
      <c r="L117" s="61"/>
      <c r="M117" s="64"/>
      <c r="N117" s="61"/>
      <c r="O117" s="53" t="n">
        <f aca="false">H117+I113+J113+K113</f>
        <v>0.280577</v>
      </c>
      <c r="P117" s="64"/>
      <c r="Q117" s="65" t="n">
        <f aca="false">C197</f>
        <v>0.0158</v>
      </c>
      <c r="R117" s="61"/>
      <c r="S117" s="53" t="n">
        <f aca="false">+P113+Q117+R113</f>
        <v>0.035787</v>
      </c>
      <c r="T117" s="66" t="n">
        <f aca="false">F113+O117+S117</f>
        <v>0.746277</v>
      </c>
    </row>
    <row r="118" s="3" customFormat="true" ht="12.75" hidden="false" customHeight="false" outlineLevel="0" collapsed="false">
      <c r="B118" s="60" t="s">
        <v>40</v>
      </c>
      <c r="C118" s="61"/>
      <c r="D118" s="61"/>
      <c r="E118" s="61"/>
      <c r="F118" s="62"/>
      <c r="G118" s="61"/>
      <c r="H118" s="124" t="n">
        <f aca="false">H183</f>
        <v>0.078634</v>
      </c>
      <c r="I118" s="61"/>
      <c r="J118" s="61"/>
      <c r="K118" s="61"/>
      <c r="L118" s="61"/>
      <c r="M118" s="64"/>
      <c r="N118" s="61"/>
      <c r="O118" s="53" t="n">
        <f aca="false">H118+I113+J113+K113</f>
        <v>0.203974</v>
      </c>
      <c r="P118" s="64"/>
      <c r="Q118" s="61" t="n">
        <f aca="false">C198</f>
        <v>0.0066</v>
      </c>
      <c r="R118" s="61"/>
      <c r="S118" s="53" t="n">
        <f aca="false">+P113+Q118+R113</f>
        <v>0.026587</v>
      </c>
      <c r="T118" s="66" t="n">
        <f aca="false">F113+O118+S118</f>
        <v>0.660474</v>
      </c>
    </row>
    <row r="119" s="3" customFormat="true" ht="12.75" hidden="false" customHeight="false" outlineLevel="0" collapsed="false"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</row>
    <row r="120" s="3" customFormat="true" ht="12.75" hidden="false" customHeight="false" outlineLevel="0" collapsed="false">
      <c r="B120" s="74" t="s">
        <v>42</v>
      </c>
      <c r="C120" s="61" t="s">
        <v>35</v>
      </c>
      <c r="D120" s="61" t="s">
        <v>35</v>
      </c>
      <c r="E120" s="75" t="n">
        <f aca="false">D173</f>
        <v>58.93</v>
      </c>
      <c r="F120" s="76" t="n">
        <f aca="false">SUM(C120:E122)</f>
        <v>58.93</v>
      </c>
      <c r="G120" s="77" t="n">
        <f aca="false">H175</f>
        <v>96.38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96.38</v>
      </c>
      <c r="P120" s="61" t="s">
        <v>35</v>
      </c>
      <c r="Q120" s="75" t="n">
        <f aca="false">D193</f>
        <v>-23.13</v>
      </c>
      <c r="R120" s="61" t="s">
        <v>35</v>
      </c>
      <c r="S120" s="76" t="n">
        <f aca="false">Q120</f>
        <v>-23.13</v>
      </c>
      <c r="T120" s="80" t="n">
        <f aca="false">F120+O120+S120</f>
        <v>132.18</v>
      </c>
    </row>
    <row r="121" s="3" customFormat="true" ht="12.75" hidden="false" customHeight="false" outlineLevel="0" collapsed="false">
      <c r="B121" s="81" t="s">
        <v>43</v>
      </c>
      <c r="C121" s="61"/>
      <c r="D121" s="61"/>
      <c r="E121" s="75"/>
      <c r="F121" s="76"/>
      <c r="G121" s="77" t="n">
        <f aca="false">H176</f>
        <v>647.4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647.4</v>
      </c>
      <c r="P121" s="61"/>
      <c r="Q121" s="75"/>
      <c r="R121" s="61"/>
      <c r="S121" s="76"/>
      <c r="T121" s="83" t="n">
        <f aca="false">F120+O121+S120</f>
        <v>683.2</v>
      </c>
    </row>
    <row r="122" s="3" customFormat="true" ht="12.75" hidden="false" customHeight="false" outlineLevel="0" collapsed="false">
      <c r="B122" s="84" t="s">
        <v>44</v>
      </c>
      <c r="C122" s="61"/>
      <c r="D122" s="61"/>
      <c r="E122" s="75"/>
      <c r="F122" s="76"/>
      <c r="G122" s="75" t="n">
        <f aca="false">H177</f>
        <v>1457.5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1457.5</v>
      </c>
      <c r="P122" s="61"/>
      <c r="Q122" s="75"/>
      <c r="R122" s="61"/>
      <c r="S122" s="76"/>
      <c r="T122" s="86" t="n">
        <f aca="false">F120+O122+S120</f>
        <v>1493.3</v>
      </c>
    </row>
    <row r="123" s="3" customFormat="true" ht="25.5" hidden="false" customHeight="true" outlineLevel="0" collapsed="false"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</row>
    <row r="124" s="3" customFormat="true" ht="12.75" hidden="false" customHeight="false" outlineLevel="0" collapsed="false">
      <c r="B124" s="118" t="s">
        <v>47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s="3" customFormat="true" ht="15" hidden="false" customHeight="true" outlineLevel="0" collapsed="false"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</row>
    <row r="128" s="3" customFormat="true" ht="15" hidden="false" customHeight="true" outlineLevel="0" collapsed="false"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</row>
    <row r="129" s="3" customFormat="true" ht="15" hidden="false" customHeight="true" outlineLevel="0" collapsed="false"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</row>
    <row r="130" s="3" customFormat="true" ht="12.75" hidden="false" customHeight="false" outlineLevel="0" collapsed="false"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133"/>
    </row>
    <row r="131" s="3" customFormat="true" ht="12.75" hidden="false" customHeight="false" outlineLevel="0" collapsed="false">
      <c r="B131" s="60" t="s">
        <v>34</v>
      </c>
      <c r="C131" s="61" t="n">
        <f aca="false">ROUND(B15*C171,6)</f>
        <v>0.386328</v>
      </c>
      <c r="D131" s="61" t="n">
        <f aca="false">ROUND(B15*C172,6)</f>
        <v>0.035639</v>
      </c>
      <c r="E131" s="61" t="n">
        <f aca="false">C173</f>
        <v>0.007946</v>
      </c>
      <c r="F131" s="62" t="n">
        <f aca="false">SUM(C131:E136)</f>
        <v>0.429913</v>
      </c>
      <c r="G131" s="61" t="s">
        <v>35</v>
      </c>
      <c r="H131" s="124" t="n">
        <f aca="false">I178</f>
        <v>0</v>
      </c>
      <c r="I131" s="61" t="n">
        <f aca="false">ROUND(B15*I184,6)</f>
        <v>0.109699</v>
      </c>
      <c r="J131" s="61" t="n">
        <f aca="false">C185</f>
        <v>0.001186</v>
      </c>
      <c r="K131" s="61" t="n">
        <f aca="false">C186</f>
        <v>0.014455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0.12534</v>
      </c>
      <c r="P131" s="61" t="n">
        <f aca="false">C192</f>
        <v>0.012695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0.019987</v>
      </c>
      <c r="T131" s="66" t="n">
        <f aca="false">F131+O131+S131</f>
        <v>0.57524</v>
      </c>
    </row>
    <row r="132" s="3" customFormat="true" ht="12.75" hidden="false" customHeight="false" outlineLevel="0" collapsed="false">
      <c r="B132" s="60" t="s">
        <v>36</v>
      </c>
      <c r="C132" s="61"/>
      <c r="D132" s="61"/>
      <c r="E132" s="61"/>
      <c r="F132" s="62"/>
      <c r="G132" s="61"/>
      <c r="H132" s="124" t="n">
        <f aca="false">I179</f>
        <v>0.226036</v>
      </c>
      <c r="I132" s="61"/>
      <c r="J132" s="61"/>
      <c r="K132" s="61"/>
      <c r="L132" s="61"/>
      <c r="M132" s="61"/>
      <c r="N132" s="61"/>
      <c r="O132" s="53" t="n">
        <f aca="false">H132+I131+J131+K131</f>
        <v>0.351376</v>
      </c>
      <c r="P132" s="61"/>
      <c r="Q132" s="65" t="n">
        <f aca="false">C194</f>
        <v>0.0462</v>
      </c>
      <c r="R132" s="61"/>
      <c r="S132" s="53" t="n">
        <f aca="false">P131+Q132+R131</f>
        <v>0.066187</v>
      </c>
      <c r="T132" s="66" t="n">
        <f aca="false">F131+O132+S132</f>
        <v>0.847476</v>
      </c>
    </row>
    <row r="133" s="3" customFormat="true" ht="12.75" hidden="false" customHeight="false" outlineLevel="0" collapsed="false">
      <c r="B133" s="60" t="s">
        <v>37</v>
      </c>
      <c r="C133" s="61"/>
      <c r="D133" s="61"/>
      <c r="E133" s="61"/>
      <c r="F133" s="62"/>
      <c r="G133" s="61"/>
      <c r="H133" s="124" t="n">
        <f aca="false">I180</f>
        <v>0.206886</v>
      </c>
      <c r="I133" s="61"/>
      <c r="J133" s="61"/>
      <c r="K133" s="61"/>
      <c r="L133" s="61"/>
      <c r="M133" s="61"/>
      <c r="N133" s="61"/>
      <c r="O133" s="53" t="n">
        <f aca="false">H133+I131+J131+K131</f>
        <v>0.332226</v>
      </c>
      <c r="P133" s="61"/>
      <c r="Q133" s="65" t="n">
        <f aca="false">C195</f>
        <v>0.0273</v>
      </c>
      <c r="R133" s="61"/>
      <c r="S133" s="53" t="n">
        <f aca="false">P131+Q133+R131</f>
        <v>0.047287</v>
      </c>
      <c r="T133" s="66" t="n">
        <f aca="false">F131+O133+S133</f>
        <v>0.809426</v>
      </c>
    </row>
    <row r="134" s="3" customFormat="true" ht="12.75" hidden="false" customHeight="false" outlineLevel="0" collapsed="false">
      <c r="B134" s="60" t="s">
        <v>38</v>
      </c>
      <c r="C134" s="61"/>
      <c r="D134" s="61"/>
      <c r="E134" s="61"/>
      <c r="F134" s="62"/>
      <c r="G134" s="61"/>
      <c r="H134" s="124" t="n">
        <f aca="false">I181</f>
        <v>0.207756</v>
      </c>
      <c r="I134" s="61"/>
      <c r="J134" s="61"/>
      <c r="K134" s="61"/>
      <c r="L134" s="61"/>
      <c r="M134" s="61"/>
      <c r="N134" s="61"/>
      <c r="O134" s="53" t="n">
        <f aca="false">H134+I131+J131+K131</f>
        <v>0.333096</v>
      </c>
      <c r="P134" s="61"/>
      <c r="Q134" s="65" t="n">
        <f aca="false">C196</f>
        <v>0.0221</v>
      </c>
      <c r="R134" s="61"/>
      <c r="S134" s="53" t="n">
        <f aca="false">P131+Q134+R131</f>
        <v>0.042087</v>
      </c>
      <c r="T134" s="66" t="n">
        <f aca="false">F131+O134+S134</f>
        <v>0.805096</v>
      </c>
    </row>
    <row r="135" s="3" customFormat="true" ht="12.75" hidden="false" customHeight="false" outlineLevel="0" collapsed="false">
      <c r="B135" s="60" t="s">
        <v>39</v>
      </c>
      <c r="C135" s="61"/>
      <c r="D135" s="61"/>
      <c r="E135" s="61"/>
      <c r="F135" s="62"/>
      <c r="G135" s="61"/>
      <c r="H135" s="124" t="n">
        <f aca="false">I182</f>
        <v>0.155237</v>
      </c>
      <c r="I135" s="61"/>
      <c r="J135" s="61"/>
      <c r="K135" s="61"/>
      <c r="L135" s="61"/>
      <c r="M135" s="61"/>
      <c r="N135" s="61"/>
      <c r="O135" s="53" t="n">
        <f aca="false">H135+I131+J131+K131</f>
        <v>0.280577</v>
      </c>
      <c r="P135" s="61"/>
      <c r="Q135" s="65" t="n">
        <f aca="false">C197</f>
        <v>0.0158</v>
      </c>
      <c r="R135" s="61"/>
      <c r="S135" s="53" t="n">
        <f aca="false">P131+Q135+R131</f>
        <v>0.035787</v>
      </c>
      <c r="T135" s="66" t="n">
        <f aca="false">F131+O135+S135</f>
        <v>0.746277</v>
      </c>
    </row>
    <row r="136" s="3" customFormat="true" ht="12.75" hidden="false" customHeight="false" outlineLevel="0" collapsed="false">
      <c r="B136" s="134" t="s">
        <v>40</v>
      </c>
      <c r="C136" s="61"/>
      <c r="D136" s="61"/>
      <c r="E136" s="61"/>
      <c r="F136" s="62"/>
      <c r="G136" s="61"/>
      <c r="H136" s="135" t="n">
        <f aca="false">I183</f>
        <v>0.078634</v>
      </c>
      <c r="I136" s="61"/>
      <c r="J136" s="61"/>
      <c r="K136" s="61"/>
      <c r="L136" s="61"/>
      <c r="M136" s="61"/>
      <c r="N136" s="61"/>
      <c r="O136" s="136" t="n">
        <f aca="false">H136+I131+J131+K131</f>
        <v>0.203974</v>
      </c>
      <c r="P136" s="61"/>
      <c r="Q136" s="61" t="n">
        <f aca="false">C198</f>
        <v>0.0066</v>
      </c>
      <c r="R136" s="61"/>
      <c r="S136" s="136" t="n">
        <f aca="false">P131+Q136+R131</f>
        <v>0.026587</v>
      </c>
      <c r="T136" s="137" t="n">
        <f aca="false">F131+O136+S136</f>
        <v>0.660474</v>
      </c>
    </row>
    <row r="137" s="3" customFormat="true" ht="12.75" hidden="false" customHeight="false" outlineLevel="0" collapsed="false">
      <c r="B137" s="138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9"/>
    </row>
    <row r="138" s="3" customFormat="true" ht="12.75" hidden="false" customHeight="false" outlineLevel="0" collapsed="false">
      <c r="B138" s="60" t="s">
        <v>42</v>
      </c>
      <c r="C138" s="61" t="s">
        <v>35</v>
      </c>
      <c r="D138" s="61" t="s">
        <v>35</v>
      </c>
      <c r="E138" s="75" t="n">
        <f aca="false">D173</f>
        <v>58.93</v>
      </c>
      <c r="F138" s="76" t="n">
        <f aca="false">SUM(C138:E140)</f>
        <v>58.93</v>
      </c>
      <c r="G138" s="77" t="n">
        <f aca="false">I175</f>
        <v>3728.62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-3632.24</v>
      </c>
      <c r="O138" s="79" t="n">
        <f aca="false">G138+L138+M138+N138</f>
        <v>96.3800000000001</v>
      </c>
      <c r="P138" s="61" t="s">
        <v>35</v>
      </c>
      <c r="Q138" s="75" t="n">
        <f aca="false">D193</f>
        <v>-23.13</v>
      </c>
      <c r="R138" s="61" t="s">
        <v>35</v>
      </c>
      <c r="S138" s="76" t="n">
        <f aca="false">Q138</f>
        <v>-23.13</v>
      </c>
      <c r="T138" s="80" t="n">
        <f aca="false">F138+O138+S138</f>
        <v>132.18</v>
      </c>
    </row>
    <row r="139" s="3" customFormat="true" ht="12.75" hidden="false" customHeight="false" outlineLevel="0" collapsed="false">
      <c r="B139" s="140" t="s">
        <v>43</v>
      </c>
      <c r="C139" s="61"/>
      <c r="D139" s="61"/>
      <c r="E139" s="75"/>
      <c r="F139" s="76"/>
      <c r="G139" s="77" t="n">
        <f aca="false">I176</f>
        <v>4279.64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647.4</v>
      </c>
      <c r="P139" s="61"/>
      <c r="Q139" s="75"/>
      <c r="R139" s="61"/>
      <c r="S139" s="76"/>
      <c r="T139" s="83" t="n">
        <f aca="false">F138+O139+S138</f>
        <v>683.2</v>
      </c>
    </row>
    <row r="140" s="3" customFormat="true" ht="12.75" hidden="false" customHeight="false" outlineLevel="0" collapsed="false">
      <c r="B140" s="141" t="s">
        <v>44</v>
      </c>
      <c r="C140" s="61"/>
      <c r="D140" s="61"/>
      <c r="E140" s="75"/>
      <c r="F140" s="76"/>
      <c r="G140" s="75" t="n">
        <f aca="false">I177</f>
        <v>5089.74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1457.5</v>
      </c>
      <c r="P140" s="61"/>
      <c r="Q140" s="75"/>
      <c r="R140" s="61"/>
      <c r="S140" s="76"/>
      <c r="T140" s="86" t="n">
        <f aca="false">F138+O140+S138</f>
        <v>1493.3</v>
      </c>
    </row>
    <row r="141" s="3" customFormat="true" ht="25.5" hidden="false" customHeight="true" outlineLevel="0" collapsed="false"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="3" customFormat="true" ht="12.75" hidden="false" customHeight="false" outlineLevel="0" collapsed="false">
      <c r="B142" s="118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42" customFormat="true" ht="12.75" hidden="false" customHeight="false" outlineLevel="0" collapsed="false"/>
    <row r="171" s="142" customFormat="true" ht="12.75" hidden="false" customHeight="true" outlineLevel="0" collapsed="false">
      <c r="B171" s="143" t="s">
        <v>60</v>
      </c>
      <c r="C171" s="144" t="n">
        <v>10.029278</v>
      </c>
    </row>
    <row r="172" s="142" customFormat="true" ht="12.75" hidden="false" customHeight="true" outlineLevel="0" collapsed="false">
      <c r="B172" s="143" t="s">
        <v>20</v>
      </c>
      <c r="C172" s="144" t="n">
        <v>0.925205</v>
      </c>
    </row>
    <row r="173" s="142" customFormat="true" ht="12.75" hidden="false" customHeight="true" outlineLevel="0" collapsed="false">
      <c r="B173" s="145" t="s">
        <v>21</v>
      </c>
      <c r="C173" s="146" t="n">
        <v>0.007946</v>
      </c>
      <c r="D173" s="147" t="n">
        <v>58.93</v>
      </c>
      <c r="E173" s="147" t="n">
        <v>83.2</v>
      </c>
    </row>
    <row r="174" s="142" customFormat="true" ht="12.75" hidden="false" customHeight="true" outlineLevel="0" collapsed="false"/>
    <row r="175" s="142" customFormat="true" ht="12.75" hidden="false" customHeight="true" outlineLevel="0" collapsed="false">
      <c r="B175" s="145" t="s">
        <v>22</v>
      </c>
      <c r="C175" s="147" t="n">
        <v>77.95</v>
      </c>
      <c r="D175" s="147" t="n">
        <v>67.39</v>
      </c>
      <c r="E175" s="147" t="n">
        <v>73.39</v>
      </c>
      <c r="F175" s="147" t="n">
        <v>65.88</v>
      </c>
      <c r="G175" s="147" t="n">
        <v>85.08</v>
      </c>
      <c r="H175" s="147" t="n">
        <v>96.38</v>
      </c>
      <c r="I175" s="147" t="n">
        <v>3728.62</v>
      </c>
    </row>
    <row r="176" s="142" customFormat="true" ht="12.75" hidden="false" customHeight="true" outlineLevel="0" collapsed="false">
      <c r="B176" s="145"/>
      <c r="C176" s="147" t="n">
        <v>537.88</v>
      </c>
      <c r="D176" s="147" t="n">
        <v>469.74</v>
      </c>
      <c r="E176" s="147" t="n">
        <v>468.45</v>
      </c>
      <c r="F176" s="147" t="n">
        <v>460.09</v>
      </c>
      <c r="G176" s="147" t="n">
        <v>596.3</v>
      </c>
      <c r="H176" s="147" t="n">
        <v>647.4</v>
      </c>
      <c r="I176" s="147" t="n">
        <v>4279.64</v>
      </c>
    </row>
    <row r="177" s="142" customFormat="true" ht="12.75" hidden="false" customHeight="true" outlineLevel="0" collapsed="false">
      <c r="B177" s="145"/>
      <c r="C177" s="147" t="n">
        <v>1137.8</v>
      </c>
      <c r="D177" s="147" t="n">
        <v>975.12</v>
      </c>
      <c r="E177" s="147" t="n">
        <v>1152.93</v>
      </c>
      <c r="F177" s="147" t="n">
        <v>960.54</v>
      </c>
      <c r="G177" s="147" t="n">
        <v>1227.19</v>
      </c>
      <c r="H177" s="147" t="n">
        <v>1457.5</v>
      </c>
      <c r="I177" s="147" t="n">
        <v>5089.74</v>
      </c>
    </row>
    <row r="178" s="142" customFormat="true" ht="12.75" hidden="false" customHeight="true" outlineLevel="0" collapsed="false">
      <c r="B178" s="145" t="s">
        <v>23</v>
      </c>
      <c r="C178" s="146" t="n">
        <v>0</v>
      </c>
      <c r="D178" s="146" t="n">
        <v>0</v>
      </c>
      <c r="E178" s="146" t="n">
        <v>0</v>
      </c>
      <c r="F178" s="146" t="n">
        <v>0</v>
      </c>
      <c r="G178" s="146" t="n">
        <v>0</v>
      </c>
      <c r="H178" s="146" t="n">
        <v>0</v>
      </c>
      <c r="I178" s="146" t="n">
        <v>0</v>
      </c>
    </row>
    <row r="179" s="142" customFormat="true" ht="12.75" hidden="false" customHeight="true" outlineLevel="0" collapsed="false">
      <c r="C179" s="146" t="n">
        <v>0.094791</v>
      </c>
      <c r="D179" s="146" t="n">
        <v>0.069824</v>
      </c>
      <c r="E179" s="146" t="n">
        <v>0.095525</v>
      </c>
      <c r="F179" s="146" t="n">
        <v>0.117292</v>
      </c>
      <c r="G179" s="146" t="n">
        <v>0.165431</v>
      </c>
      <c r="H179" s="146" t="n">
        <v>0.226036</v>
      </c>
      <c r="I179" s="146" t="n">
        <v>0.226036</v>
      </c>
    </row>
    <row r="180" s="142" customFormat="true" ht="12.75" hidden="false" customHeight="true" outlineLevel="0" collapsed="false">
      <c r="C180" s="146" t="n">
        <v>0.08676</v>
      </c>
      <c r="D180" s="146" t="n">
        <v>0.063909</v>
      </c>
      <c r="E180" s="146" t="n">
        <v>0.087432</v>
      </c>
      <c r="F180" s="146" t="n">
        <v>0.107354</v>
      </c>
      <c r="G180" s="146" t="n">
        <v>0.151415</v>
      </c>
      <c r="H180" s="146" t="n">
        <v>0.206886</v>
      </c>
      <c r="I180" s="146" t="n">
        <v>0.206886</v>
      </c>
    </row>
    <row r="181" s="142" customFormat="true" ht="12.75" hidden="false" customHeight="true" outlineLevel="0" collapsed="false">
      <c r="C181" s="146" t="n">
        <v>0.087125</v>
      </c>
      <c r="D181" s="146" t="n">
        <v>0.064178</v>
      </c>
      <c r="E181" s="146" t="n">
        <v>0.0878</v>
      </c>
      <c r="F181" s="146" t="n">
        <v>0.107806</v>
      </c>
      <c r="G181" s="146" t="n">
        <v>0.152052</v>
      </c>
      <c r="H181" s="146" t="n">
        <v>0.207756</v>
      </c>
      <c r="I181" s="146" t="n">
        <v>0.207756</v>
      </c>
    </row>
    <row r="182" s="142" customFormat="true" ht="12.75" hidden="false" customHeight="true" outlineLevel="0" collapsed="false">
      <c r="C182" s="146" t="n">
        <v>0.0651</v>
      </c>
      <c r="D182" s="146" t="n">
        <v>0.047954</v>
      </c>
      <c r="E182" s="146" t="n">
        <v>0.065605</v>
      </c>
      <c r="F182" s="146" t="n">
        <v>0.080554</v>
      </c>
      <c r="G182" s="146" t="n">
        <v>0.113614</v>
      </c>
      <c r="H182" s="146" t="n">
        <v>0.155237</v>
      </c>
      <c r="I182" s="146" t="n">
        <v>0.155237</v>
      </c>
    </row>
    <row r="183" s="142" customFormat="true" ht="12.75" hidden="false" customHeight="true" outlineLevel="0" collapsed="false">
      <c r="C183" s="146" t="n">
        <v>0.032976</v>
      </c>
      <c r="D183" s="146" t="n">
        <v>0.024291</v>
      </c>
      <c r="E183" s="146" t="n">
        <v>0.033231</v>
      </c>
      <c r="F183" s="146" t="n">
        <v>0.040804</v>
      </c>
      <c r="G183" s="146" t="n">
        <v>0.05755</v>
      </c>
      <c r="H183" s="146" t="n">
        <v>0.078634</v>
      </c>
      <c r="I183" s="146" t="n">
        <v>0.078634</v>
      </c>
    </row>
    <row r="184" s="142" customFormat="true" ht="12.75" hidden="false" customHeight="true" outlineLevel="0" collapsed="false">
      <c r="B184" s="143" t="s">
        <v>24</v>
      </c>
      <c r="C184" s="144" t="n">
        <v>2.847834</v>
      </c>
      <c r="D184" s="144" t="n">
        <v>2.847834</v>
      </c>
      <c r="E184" s="144" t="n">
        <v>2.847834</v>
      </c>
      <c r="F184" s="144" t="n">
        <v>2.847834</v>
      </c>
      <c r="G184" s="144" t="n">
        <v>2.847834</v>
      </c>
      <c r="H184" s="144" t="n">
        <v>2.847834</v>
      </c>
      <c r="I184" s="144" t="n">
        <v>2.847834</v>
      </c>
    </row>
    <row r="185" s="142" customFormat="true" ht="12.75" hidden="false" customHeight="true" outlineLevel="0" collapsed="false">
      <c r="B185" s="145" t="s">
        <v>25</v>
      </c>
      <c r="C185" s="146" t="n">
        <v>0.001186</v>
      </c>
    </row>
    <row r="186" s="142" customFormat="true" ht="12.75" hidden="false" customHeight="true" outlineLevel="0" collapsed="false">
      <c r="B186" s="145" t="s">
        <v>26</v>
      </c>
      <c r="C186" s="146" t="n">
        <v>0.014455</v>
      </c>
    </row>
    <row r="187" s="142" customFormat="true" ht="12.75" hidden="false" customHeight="true" outlineLevel="0" collapsed="false">
      <c r="B187" s="145" t="s">
        <v>27</v>
      </c>
      <c r="C187" s="148" t="n">
        <v>-0.03</v>
      </c>
      <c r="D187" s="148" t="n">
        <v>-0.25</v>
      </c>
      <c r="E187" s="148" t="n">
        <v>0</v>
      </c>
      <c r="F187" s="148" t="n">
        <v>0</v>
      </c>
      <c r="G187" s="148" t="n">
        <v>-0.34</v>
      </c>
      <c r="H187" s="148" t="n">
        <v>0</v>
      </c>
      <c r="I187" s="148" t="n">
        <v>0</v>
      </c>
    </row>
    <row r="188" s="142" customFormat="true" ht="12.75" hidden="false" customHeight="true" outlineLevel="0" collapsed="false">
      <c r="B188" s="145" t="s">
        <v>28</v>
      </c>
      <c r="C188" s="148" t="n">
        <v>0.08</v>
      </c>
      <c r="D188" s="148" t="n">
        <v>0.06</v>
      </c>
      <c r="E188" s="148" t="n">
        <v>0</v>
      </c>
      <c r="F188" s="148" t="n">
        <v>0</v>
      </c>
      <c r="G188" s="148" t="n">
        <v>-0.57</v>
      </c>
      <c r="H188" s="148" t="n">
        <v>0</v>
      </c>
      <c r="I188" s="148" t="n">
        <v>0</v>
      </c>
    </row>
    <row r="189" s="142" customFormat="true" ht="12.75" hidden="false" customHeight="true" outlineLevel="0" collapsed="false">
      <c r="B189" s="145" t="s">
        <v>29</v>
      </c>
      <c r="C189" s="148" t="n">
        <v>0</v>
      </c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-3632.24</v>
      </c>
    </row>
    <row r="190" s="142" customFormat="true" ht="12.75" hidden="false" customHeight="true" outlineLevel="0" collapsed="false"/>
    <row r="191" s="142" customFormat="true" ht="12.75" hidden="false" customHeight="true" outlineLevel="0" collapsed="false">
      <c r="B191" s="145" t="s">
        <v>61</v>
      </c>
      <c r="C191" s="146" t="n">
        <v>0</v>
      </c>
      <c r="D191" s="142" t="n">
        <v>0</v>
      </c>
    </row>
    <row r="192" s="142" customFormat="true" ht="12.75" hidden="false" customHeight="true" outlineLevel="0" collapsed="false">
      <c r="B192" s="145" t="s">
        <v>30</v>
      </c>
      <c r="C192" s="146" t="n">
        <v>0.012695</v>
      </c>
    </row>
    <row r="193" s="142" customFormat="true" ht="12.75" hidden="false" customHeight="true" outlineLevel="0" collapsed="false">
      <c r="B193" s="145" t="s">
        <v>31</v>
      </c>
      <c r="C193" s="146" t="n">
        <v>0</v>
      </c>
      <c r="D193" s="147" t="n">
        <v>-23.13</v>
      </c>
    </row>
    <row r="194" s="142" customFormat="true" ht="12.75" hidden="false" customHeight="true" outlineLevel="0" collapsed="false">
      <c r="C194" s="146" t="n">
        <v>0.0462</v>
      </c>
    </row>
    <row r="195" s="142" customFormat="true" ht="12.75" hidden="false" customHeight="true" outlineLevel="0" collapsed="false">
      <c r="C195" s="146" t="n">
        <v>0.0273</v>
      </c>
    </row>
    <row r="196" s="142" customFormat="true" ht="12.75" hidden="false" customHeight="true" outlineLevel="0" collapsed="false">
      <c r="C196" s="146" t="n">
        <v>0.0221</v>
      </c>
    </row>
    <row r="197" s="142" customFormat="true" ht="12.75" hidden="false" customHeight="true" outlineLevel="0" collapsed="false">
      <c r="C197" s="146" t="n">
        <v>0.0158</v>
      </c>
    </row>
    <row r="198" s="142" customFormat="true" ht="12.75" hidden="false" customHeight="true" outlineLevel="0" collapsed="false">
      <c r="C198" s="146" t="n">
        <v>0.0066</v>
      </c>
    </row>
    <row r="199" s="142" customFormat="true" ht="12.75" hidden="false" customHeight="true" outlineLevel="0" collapsed="false">
      <c r="B199" s="145" t="s">
        <v>32</v>
      </c>
      <c r="C199" s="146" t="n">
        <v>0.007292</v>
      </c>
    </row>
    <row r="200" s="14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2025-09-29T11:08:33Z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